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390" yWindow="180" windowWidth="13335" windowHeight="12435" tabRatio="879" activeTab="5"/>
  </bookViews>
  <sheets>
    <sheet name="т1 " sheetId="91" r:id="rId1"/>
    <sheet name="т2" sheetId="96" r:id="rId2"/>
    <sheet name="т3" sheetId="97" r:id="rId3"/>
    <sheet name="т4 " sheetId="98" r:id="rId4"/>
    <sheet name="т5" sheetId="101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т2!$7:$7</definedName>
    <definedName name="_xlnm.Print_Titles" localSheetId="2">т3!$7:$7</definedName>
    <definedName name="_xlnm.Print_Titles" localSheetId="3">'т4 '!#REF!</definedName>
    <definedName name="_xlnm.Print_Titles" localSheetId="4">т5!$7:$7</definedName>
    <definedName name="_xlnm.Print_Titles" localSheetId="5">т6!$4:$4</definedName>
    <definedName name="_xlnm.Print_Area" localSheetId="0">'т1 '!$A$1:$P$25</definedName>
    <definedName name="_xlnm.Print_Area" localSheetId="1">т2!$A$1:$P$11</definedName>
    <definedName name="_xlnm.Print_Area" localSheetId="2">т3!$A$1:$P$10</definedName>
    <definedName name="_xlnm.Print_Area" localSheetId="3">'т4 '!$A$1:$P$14</definedName>
    <definedName name="_xlnm.Print_Area" localSheetId="4">т5!$A$1:$P$11</definedName>
    <definedName name="_xlnm.Print_Area" localSheetId="5">т6!$A$1:$M$48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2" i="100" s="1"/>
  <c r="D24" i="100"/>
  <c r="I11" i="101"/>
  <c r="D19" i="100" l="1"/>
  <c r="P11" i="101"/>
  <c r="A14" i="91" l="1"/>
  <c r="A11" i="91"/>
  <c r="D10" i="91"/>
  <c r="A9" i="91"/>
  <c r="A8" i="91"/>
  <c r="D20" i="100" l="1"/>
  <c r="D21" i="100" l="1"/>
</calcChain>
</file>

<file path=xl/sharedStrings.xml><?xml version="1.0" encoding="utf-8"?>
<sst xmlns="http://schemas.openxmlformats.org/spreadsheetml/2006/main" count="224" uniqueCount="98">
  <si>
    <t>№ п/п</t>
  </si>
  <si>
    <t>Наименование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</si>
  <si>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</si>
  <si>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</si>
  <si>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</si>
  <si>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</si>
  <si>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</si>
  <si>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</si>
  <si>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</si>
  <si>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</si>
  <si>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</si>
  <si>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</si>
  <si>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</si>
  <si>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</si>
  <si>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</si>
  <si>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</si>
  <si>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</si>
  <si>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</si>
  <si>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</si>
  <si>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</si>
  <si>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</si>
  <si>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</si>
  <si>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</si>
  <si>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</si>
  <si>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</si>
  <si>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</si>
  <si>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</si>
  <si>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</si>
  <si>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</si>
  <si>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</si>
  <si>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</si>
  <si>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</si>
  <si>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</si>
  <si>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</si>
  <si>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</si>
  <si>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</si>
  <si>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Принятые индексы дефляторы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</si>
  <si>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</si>
  <si>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</si>
  <si>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</si>
  <si>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</si>
  <si>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</si>
  <si>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</si>
  <si>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</si>
  <si>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</si>
  <si>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</si>
  <si>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</si>
  <si>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</si>
  <si>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(подпись)</t>
  </si>
  <si>
    <t>Субъекты Российской Федерации, на территории которых реализуется инвестиционный проект: Чеченская республика</t>
  </si>
  <si>
    <t>Инвестиционная программа АО Чеченэнерго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</si>
  <si>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</si>
  <si>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</si>
  <si>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</si>
  <si>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</si>
  <si>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</si>
  <si>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</si>
  <si>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 xml:space="preserve"> полное наименование субъекта электроэнергетики</t>
  </si>
  <si>
    <t>рег.к.</t>
  </si>
  <si>
    <t>примечание</t>
  </si>
  <si>
    <t>НДС 20%</t>
  </si>
  <si>
    <t>7.2</t>
  </si>
  <si>
    <t>7.3</t>
  </si>
  <si>
    <t>7.4</t>
  </si>
  <si>
    <t xml:space="preserve">Идентификатор инвестиционного проекта: </t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</si>
  <si>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</si>
  <si>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</si>
  <si>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>Тип инвестиционного проекта:     Строительство</t>
  </si>
  <si>
    <t xml:space="preserve">             строительство и (или)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</si>
  <si>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ОТР 05.09.2017</t>
  </si>
  <si>
    <t>Наименование и реквизиты документа, согласно которому сформированы технические характеристики (параметры) инвестиционного проекта ОТР 02.09.2019</t>
  </si>
  <si>
    <t>Наименование и реквизиты документа, согласно которому сформированы технические характеристики (параметры) инвестиционного проекта Основные технические решения по объекту от 05.09.2017г.</t>
  </si>
  <si>
    <t>П5-01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</si>
  <si>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</si>
  <si>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</si>
  <si>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L_Che394</t>
  </si>
  <si>
    <t xml:space="preserve">Наименование инвестиционного проекта:  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ООО "Грозный Молл" к сетям АО "Чеченэнерго" (договор 2920/2020/ЧЭ/ГРОРЭС от 13.08.2020). </t>
  </si>
  <si>
    <t>УНЦ КЛ 6-500 кВ (с алюминиевой жилой)</t>
  </si>
  <si>
    <t>Сечение жилы, мм2: 240</t>
  </si>
  <si>
    <t xml:space="preserve"> 1 км</t>
  </si>
  <si>
    <t>К1-08-2</t>
  </si>
  <si>
    <t>УНЦ на устройство траншеи КЛ и восстановление благоустройства по трассе</t>
  </si>
  <si>
    <t>Регион: все регионы
Количество прокладываемых цепей КЛ, шт: две цепи
Благоустройство по трассе: без учета восстановления газонов</t>
  </si>
  <si>
    <t xml:space="preserve"> 1 км по трассе</t>
  </si>
  <si>
    <t>Б2-02-2</t>
  </si>
  <si>
    <t>Затраты на проектно-изыскательские работы для КЛ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</si>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</sst>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"/>
    <numFmt numFmtId="170" formatCode="#\ ##0.00"/>
    <numFmt numFmtId="171" formatCode="0.0_)"/>
  </numFmts>
  <fonts count="5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  <font>
      <sz val="12"/>
      <color rgb="FF00000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168" fontId="45" fillId="0" borderId="0"/>
    <xf numFmtId="0" fontId="49" fillId="0" borderId="0"/>
  </cellStyleXfs>
  <cellXfs count="19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49" fontId="2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0" fontId="3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49" fontId="40" fillId="0" borderId="0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40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6" fillId="0" borderId="0" xfId="0" applyFont="1" applyBorder="1" applyAlignment="1">
      <alignment vertical="center" wrapText="1"/>
    </xf>
    <xf numFmtId="0" fontId="47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47" fillId="0" borderId="0" xfId="0" applyFont="1" applyAlignment="1">
      <alignment horizontal="center"/>
    </xf>
    <xf numFmtId="49" fontId="47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5" fillId="0" borderId="10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center"/>
    </xf>
    <xf numFmtId="0" fontId="26" fillId="0" borderId="10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24" borderId="10" xfId="0" applyFont="1" applyFill="1" applyBorder="1" applyAlignment="1">
      <alignment horizontal="center" vertical="center"/>
    </xf>
    <xf numFmtId="0" fontId="3" fillId="24" borderId="0" xfId="0" applyFont="1" applyFill="1"/>
    <xf numFmtId="164" fontId="3" fillId="24" borderId="10" xfId="0" applyNumberFormat="1" applyFont="1" applyFill="1" applyBorder="1" applyAlignment="1">
      <alignment horizontal="center" vertical="center" wrapText="1"/>
    </xf>
    <xf numFmtId="0" fontId="3" fillId="24" borderId="0" xfId="0" applyFont="1" applyFill="1" applyAlignment="1">
      <alignment vertical="center"/>
    </xf>
    <xf numFmtId="0" fontId="29" fillId="24" borderId="0" xfId="0" applyFont="1" applyFill="1" applyAlignment="1">
      <alignment vertical="center" wrapText="1"/>
    </xf>
    <xf numFmtId="0" fontId="29" fillId="24" borderId="0" xfId="0" applyFont="1" applyFill="1" applyAlignment="1">
      <alignment vertical="center"/>
    </xf>
    <xf numFmtId="0" fontId="29" fillId="24" borderId="0" xfId="0" applyFont="1" applyFill="1" applyAlignment="1"/>
    <xf numFmtId="0" fontId="32" fillId="24" borderId="0" xfId="53" applyFont="1" applyFill="1" applyAlignment="1">
      <alignment vertical="center"/>
    </xf>
    <xf numFmtId="0" fontId="33" fillId="24" borderId="0" xfId="53" applyFont="1" applyFill="1" applyAlignment="1">
      <alignment vertical="center"/>
    </xf>
    <xf numFmtId="0" fontId="33" fillId="24" borderId="0" xfId="53" applyFont="1" applyFill="1" applyAlignment="1">
      <alignment vertical="top"/>
    </xf>
    <xf numFmtId="0" fontId="30" fillId="24" borderId="0" xfId="0" applyFont="1" applyFill="1" applyAlignment="1">
      <alignment vertical="center"/>
    </xf>
    <xf numFmtId="0" fontId="30" fillId="24" borderId="0" xfId="0" applyFont="1" applyFill="1" applyAlignment="1"/>
    <xf numFmtId="0" fontId="3" fillId="24" borderId="0" xfId="0" applyFont="1" applyFill="1" applyAlignment="1"/>
    <xf numFmtId="0" fontId="30" fillId="24" borderId="0" xfId="0" applyFont="1" applyFill="1"/>
    <xf numFmtId="49" fontId="3" fillId="24" borderId="0" xfId="0" applyNumberFormat="1" applyFont="1" applyFill="1" applyBorder="1" applyAlignment="1">
      <alignment horizontal="center" vertical="center"/>
    </xf>
    <xf numFmtId="0" fontId="4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center" vertical="center"/>
    </xf>
    <xf numFmtId="3" fontId="4" fillId="24" borderId="0" xfId="0" applyNumberFormat="1" applyFont="1" applyFill="1" applyBorder="1" applyAlignment="1">
      <alignment horizontal="center" vertical="center"/>
    </xf>
    <xf numFmtId="3" fontId="3" fillId="24" borderId="0" xfId="0" applyNumberFormat="1" applyFont="1" applyFill="1" applyAlignment="1">
      <alignment horizontal="center"/>
    </xf>
    <xf numFmtId="3" fontId="3" fillId="24" borderId="10" xfId="0" applyNumberFormat="1" applyFont="1" applyFill="1" applyBorder="1" applyAlignment="1">
      <alignment horizontal="center" vertical="center" wrapText="1"/>
    </xf>
    <xf numFmtId="3" fontId="3" fillId="24" borderId="10" xfId="0" applyNumberFormat="1" applyFont="1" applyFill="1" applyBorder="1" applyAlignment="1">
      <alignment horizontal="center" vertical="center"/>
    </xf>
    <xf numFmtId="49" fontId="4" fillId="24" borderId="0" xfId="0" applyNumberFormat="1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vertical="center" wrapText="1"/>
    </xf>
    <xf numFmtId="164" fontId="3" fillId="24" borderId="0" xfId="0" applyNumberFormat="1" applyFont="1" applyFill="1" applyBorder="1" applyAlignment="1">
      <alignment horizontal="center" vertical="center" wrapText="1"/>
    </xf>
    <xf numFmtId="3" fontId="4" fillId="24" borderId="0" xfId="0" applyNumberFormat="1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center"/>
    </xf>
    <xf numFmtId="3" fontId="3" fillId="24" borderId="0" xfId="0" applyNumberFormat="1" applyFont="1" applyFill="1" applyBorder="1" applyAlignment="1">
      <alignment horizontal="center"/>
    </xf>
    <xf numFmtId="0" fontId="3" fillId="24" borderId="0" xfId="0" applyFont="1" applyFill="1" applyBorder="1"/>
    <xf numFmtId="0" fontId="3" fillId="24" borderId="0" xfId="0" applyFont="1" applyFill="1" applyAlignment="1">
      <alignment horizontal="center"/>
    </xf>
    <xf numFmtId="49" fontId="3" fillId="24" borderId="0" xfId="0" applyNumberFormat="1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3" fillId="24" borderId="0" xfId="0" applyFont="1" applyFill="1" applyAlignment="1">
      <alignment wrapText="1"/>
    </xf>
    <xf numFmtId="0" fontId="50" fillId="0" borderId="17" xfId="55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24" borderId="0" xfId="52" applyFont="1" applyFill="1" applyAlignment="1">
      <alignment wrapText="1"/>
    </xf>
    <xf numFmtId="0" fontId="3" fillId="24" borderId="0" xfId="52" applyFont="1" applyFill="1" applyAlignment="1"/>
    <xf numFmtId="0" fontId="3" fillId="0" borderId="0" xfId="53" applyFont="1" applyAlignment="1">
      <alignment vertical="center"/>
    </xf>
    <xf numFmtId="4" fontId="2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24" borderId="10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24" borderId="10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4" fontId="3" fillId="0" borderId="10" xfId="0" applyNumberFormat="1" applyFont="1" applyFill="1" applyBorder="1" applyAlignment="1">
      <alignment horizontal="center"/>
    </xf>
    <xf numFmtId="0" fontId="30" fillId="0" borderId="0" xfId="0" applyFont="1" applyAlignment="1">
      <alignment horizontal="center"/>
    </xf>
    <xf numFmtId="169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Fill="1"/>
    <xf numFmtId="1" fontId="51" fillId="0" borderId="17" xfId="0" applyNumberFormat="1" applyFont="1" applyFill="1" applyBorder="1" applyAlignment="1">
      <alignment horizontal="center" vertical="center" wrapText="1"/>
    </xf>
    <xf numFmtId="49" fontId="51" fillId="0" borderId="17" xfId="0" applyNumberFormat="1" applyFont="1" applyFill="1" applyBorder="1" applyAlignment="1">
      <alignment horizontal="center" vertical="center" wrapText="1"/>
    </xf>
    <xf numFmtId="2" fontId="51" fillId="0" borderId="17" xfId="0" applyNumberFormat="1" applyFont="1" applyFill="1" applyBorder="1" applyAlignment="1">
      <alignment horizontal="center" vertical="center"/>
    </xf>
    <xf numFmtId="170" fontId="51" fillId="0" borderId="17" xfId="0" applyNumberFormat="1" applyFont="1" applyFill="1" applyBorder="1" applyAlignment="1">
      <alignment horizontal="right" vertical="center"/>
    </xf>
    <xf numFmtId="170" fontId="51" fillId="0" borderId="18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23" fillId="0" borderId="10" xfId="37" applyFont="1" applyBorder="1" applyAlignment="1">
      <alignment horizontal="center" vertical="center"/>
    </xf>
    <xf numFmtId="171" fontId="23" fillId="0" borderId="10" xfId="37" applyNumberFormat="1" applyFont="1" applyFill="1" applyBorder="1" applyAlignment="1">
      <alignment horizontal="center" vertical="center"/>
    </xf>
    <xf numFmtId="0" fontId="23" fillId="0" borderId="10" xfId="37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29" fillId="24" borderId="0" xfId="0" applyFont="1" applyFill="1" applyAlignment="1">
      <alignment horizontal="center" vertical="center" wrapText="1"/>
    </xf>
    <xf numFmtId="0" fontId="29" fillId="24" borderId="0" xfId="0" applyFont="1" applyFill="1" applyAlignment="1">
      <alignment horizontal="center"/>
    </xf>
    <xf numFmtId="0" fontId="3" fillId="24" borderId="0" xfId="53" applyFont="1" applyFill="1" applyAlignment="1">
      <alignment horizontal="center" vertical="center"/>
    </xf>
    <xf numFmtId="0" fontId="26" fillId="24" borderId="0" xfId="53" applyFont="1" applyFill="1" applyAlignment="1">
      <alignment horizontal="center" vertical="top"/>
    </xf>
    <xf numFmtId="0" fontId="3" fillId="24" borderId="0" xfId="0" applyFont="1" applyFill="1" applyAlignment="1">
      <alignment horizontal="center" vertical="center"/>
    </xf>
    <xf numFmtId="0" fontId="48" fillId="24" borderId="0" xfId="0" applyFont="1" applyFill="1" applyAlignment="1">
      <alignment horizontal="left" vertical="top" wrapText="1"/>
    </xf>
    <xf numFmtId="0" fontId="3" fillId="24" borderId="0" xfId="52" applyFont="1" applyFill="1" applyAlignment="1">
      <alignment wrapText="1"/>
    </xf>
    <xf numFmtId="0" fontId="3" fillId="24" borderId="0" xfId="52" applyFont="1" applyFill="1" applyAlignment="1">
      <alignment horizontal="left" wrapText="1"/>
    </xf>
    <xf numFmtId="0" fontId="3" fillId="24" borderId="0" xfId="52" applyFont="1" applyFill="1" applyAlignment="1">
      <alignment horizontal="left"/>
    </xf>
    <xf numFmtId="0" fontId="26" fillId="24" borderId="0" xfId="0" applyFont="1" applyFill="1" applyAlignment="1">
      <alignment horizontal="left" vertical="top"/>
    </xf>
    <xf numFmtId="0" fontId="3" fillId="24" borderId="0" xfId="0" applyFont="1" applyFill="1" applyAlignment="1">
      <alignment horizontal="left" vertical="center" wrapText="1"/>
    </xf>
    <xf numFmtId="0" fontId="26" fillId="24" borderId="0" xfId="0" applyFont="1" applyFill="1" applyBorder="1" applyAlignment="1">
      <alignment horizontal="left" vertical="center"/>
    </xf>
    <xf numFmtId="0" fontId="35" fillId="24" borderId="16" xfId="0" applyFont="1" applyFill="1" applyBorder="1" applyAlignment="1">
      <alignment horizontal="left" vertical="center" wrapText="1"/>
    </xf>
    <xf numFmtId="0" fontId="35" fillId="24" borderId="0" xfId="0" applyFont="1" applyFill="1" applyBorder="1" applyAlignment="1">
      <alignment horizontal="left" vertical="center"/>
    </xf>
    <xf numFmtId="0" fontId="35" fillId="24" borderId="0" xfId="0" applyFont="1" applyFill="1" applyBorder="1" applyAlignment="1">
      <alignment horizontal="left" vertical="center" wrapText="1"/>
    </xf>
    <xf numFmtId="0" fontId="3" fillId="24" borderId="0" xfId="0" applyFont="1" applyFill="1" applyAlignment="1">
      <alignment horizontal="center"/>
    </xf>
    <xf numFmtId="0" fontId="26" fillId="24" borderId="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5" fillId="0" borderId="16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52" applyFont="1" applyFill="1" applyBorder="1" applyAlignment="1">
      <alignment horizontal="left" vertical="center" wrapText="1"/>
    </xf>
    <xf numFmtId="0" fontId="3" fillId="0" borderId="13" xfId="52" applyFont="1" applyFill="1" applyBorder="1" applyAlignment="1">
      <alignment horizontal="left" vertical="center" wrapText="1"/>
    </xf>
    <xf numFmtId="0" fontId="3" fillId="0" borderId="12" xfId="52" applyFont="1" applyFill="1" applyBorder="1" applyAlignment="1">
      <alignment horizontal="left" vertical="center" wrapText="1"/>
    </xf>
    <xf numFmtId="0" fontId="3" fillId="0" borderId="0" xfId="53" applyFont="1" applyAlignment="1">
      <alignment horizontal="left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23" fillId="0" borderId="13" xfId="0" applyNumberFormat="1" applyFont="1" applyBorder="1" applyAlignment="1">
      <alignment horizontal="center" vertical="center" wrapText="1"/>
    </xf>
    <xf numFmtId="4" fontId="23" fillId="0" borderId="12" xfId="0" applyNumberFormat="1" applyFont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3" fillId="0" borderId="0" xfId="53" applyFont="1" applyAlignment="1">
      <alignment horizontal="left" vertical="center"/>
    </xf>
    <xf numFmtId="0" fontId="47" fillId="0" borderId="0" xfId="0" applyFont="1" applyAlignment="1">
      <alignment horizontal="left"/>
    </xf>
    <xf numFmtId="0" fontId="40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49" fontId="40" fillId="0" borderId="0" xfId="0" applyNumberFormat="1" applyFont="1" applyFill="1" applyBorder="1" applyAlignment="1">
      <alignment horizontal="left" vertical="center"/>
    </xf>
    <xf numFmtId="169" fontId="23" fillId="0" borderId="10" xfId="37" applyNumberFormat="1" applyFont="1" applyFill="1" applyBorder="1" applyAlignment="1">
      <alignment horizontal="center" vertical="center"/>
    </xf>
    <xf numFmtId="169" fontId="26" fillId="0" borderId="10" xfId="37" applyNumberFormat="1" applyFont="1" applyFill="1" applyBorder="1" applyAlignment="1">
      <alignment horizontal="center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31" xfId="54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5"/>
  <sheetViews>
    <sheetView zoomScale="70" zoomScaleNormal="70" zoomScaleSheetLayoutView="85" workbookViewId="0">
      <selection activeCell="B43" sqref="B43"/>
    </sheetView>
  </sheetViews>
  <sheetFormatPr defaultColWidth="9" defaultRowHeight="15.75" x14ac:dyDescent="0.25"/>
  <cols>
    <col min="1" max="1" width="8.625" style="37" customWidth="1"/>
    <col min="2" max="2" width="33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27" t="s">
        <v>16</v>
      </c>
    </row>
    <row r="2" spans="1:33" ht="18.75" x14ac:dyDescent="0.3">
      <c r="P2" s="28" t="s">
        <v>14</v>
      </c>
    </row>
    <row r="3" spans="1:33" ht="18.75" x14ac:dyDescent="0.3">
      <c r="P3" s="28" t="s">
        <v>15</v>
      </c>
    </row>
    <row r="4" spans="1:33" s="76" customFormat="1" ht="57" customHeight="1" x14ac:dyDescent="0.25">
      <c r="A4" s="148" t="s">
        <v>17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79"/>
      <c r="R4" s="79"/>
      <c r="S4" s="79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</row>
    <row r="5" spans="1:33" s="76" customFormat="1" ht="18.75" x14ac:dyDescent="0.3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</row>
    <row r="6" spans="1:33" s="76" customFormat="1" ht="18.75" x14ac:dyDescent="0.25">
      <c r="A6" s="150" t="s">
        <v>50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</row>
    <row r="7" spans="1:33" s="76" customFormat="1" x14ac:dyDescent="0.25">
      <c r="A7" s="151" t="s">
        <v>57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83"/>
      <c r="R7" s="83"/>
      <c r="S7" s="83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</row>
    <row r="8" spans="1:33" s="76" customFormat="1" ht="18.75" x14ac:dyDescent="0.3">
      <c r="A8" s="152" t="str">
        <f>т6!A8</f>
        <v>Год раскрытия информации:  2022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85"/>
      <c r="R8" s="85"/>
      <c r="S8" s="85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</row>
    <row r="9" spans="1:33" s="76" customFormat="1" ht="51.75" customHeight="1" x14ac:dyDescent="0.3">
      <c r="A9" s="154" t="str">
        <f>т6!A9</f>
        <v xml:space="preserve">Наименование инвестиционного проекта:  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ООО "Грозный Молл" к сетям АО "Чеченэнерго" (договор 2920/2020/ЧЭ/ГРОРЭС от 13.08.2020). 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85"/>
      <c r="R9" s="85"/>
      <c r="S9" s="85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</row>
    <row r="10" spans="1:33" s="76" customFormat="1" ht="18.75" customHeight="1" x14ac:dyDescent="0.25">
      <c r="A10" s="112" t="s">
        <v>64</v>
      </c>
      <c r="B10" s="111"/>
      <c r="C10" s="111"/>
      <c r="D10" s="111" t="str">
        <f>т6!D10</f>
        <v>L_Che394</v>
      </c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</row>
    <row r="11" spans="1:33" s="76" customFormat="1" ht="18.75" x14ac:dyDescent="0.3">
      <c r="A11" s="158" t="str">
        <f>т6!A11</f>
        <v>Утвержденные плановые значения показателей приведены в соответствии с Приказом Минэнерго России от 22.12.2021 № 28@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85"/>
      <c r="R11" s="85"/>
      <c r="S11" s="85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</row>
    <row r="12" spans="1:33" s="88" customFormat="1" ht="22.5" customHeight="1" x14ac:dyDescent="0.3">
      <c r="A12" s="153" t="s">
        <v>55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78"/>
      <c r="R12" s="78"/>
      <c r="S12" s="78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</row>
    <row r="13" spans="1:33" s="88" customFormat="1" ht="18.75" x14ac:dyDescent="0.3">
      <c r="A13" s="155" t="s">
        <v>49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78"/>
      <c r="R13" s="78"/>
      <c r="S13" s="78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</row>
    <row r="14" spans="1:33" s="88" customFormat="1" ht="18.75" x14ac:dyDescent="0.3">
      <c r="A14" s="156" t="str">
        <f>т6!A14</f>
        <v>Тип инвестиционного проекта:     Строительство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78"/>
      <c r="R14" s="78"/>
      <c r="S14" s="78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</row>
    <row r="15" spans="1:33" s="88" customFormat="1" ht="18.75" customHeight="1" x14ac:dyDescent="0.3">
      <c r="A15" s="157" t="s">
        <v>56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78"/>
      <c r="R15" s="78"/>
      <c r="S15" s="78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</row>
    <row r="16" spans="1:33" ht="15" customHeight="1" collapsed="1" x14ac:dyDescent="0.25">
      <c r="A16" s="147" t="s">
        <v>4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</row>
    <row r="17" spans="1:18" ht="15" customHeight="1" x14ac:dyDescent="0.25">
      <c r="A17" s="146" t="s">
        <v>0</v>
      </c>
      <c r="B17" s="143" t="s">
        <v>1</v>
      </c>
      <c r="C17" s="145" t="s">
        <v>12</v>
      </c>
      <c r="D17" s="145"/>
      <c r="E17" s="145"/>
      <c r="F17" s="145"/>
      <c r="G17" s="145"/>
      <c r="H17" s="145"/>
      <c r="I17" s="145"/>
      <c r="J17" s="145" t="s">
        <v>13</v>
      </c>
      <c r="K17" s="145"/>
      <c r="L17" s="145"/>
      <c r="M17" s="145"/>
      <c r="N17" s="145"/>
      <c r="O17" s="145"/>
      <c r="P17" s="145"/>
      <c r="Q17" s="26"/>
    </row>
    <row r="18" spans="1:18" ht="41.25" customHeight="1" x14ac:dyDescent="0.25">
      <c r="A18" s="146"/>
      <c r="B18" s="143"/>
      <c r="C18" s="143" t="s">
        <v>69</v>
      </c>
      <c r="D18" s="143"/>
      <c r="E18" s="143"/>
      <c r="F18" s="143"/>
      <c r="G18" s="143"/>
      <c r="H18" s="143"/>
      <c r="I18" s="143"/>
      <c r="J18" s="143" t="s">
        <v>70</v>
      </c>
      <c r="K18" s="143"/>
      <c r="L18" s="143"/>
      <c r="M18" s="143"/>
      <c r="N18" s="143"/>
      <c r="O18" s="143"/>
      <c r="P18" s="143"/>
      <c r="Q18" s="26"/>
    </row>
    <row r="19" spans="1:18" ht="33.75" customHeight="1" x14ac:dyDescent="0.25">
      <c r="A19" s="146"/>
      <c r="B19" s="143"/>
      <c r="C19" s="143" t="s">
        <v>6</v>
      </c>
      <c r="D19" s="143"/>
      <c r="E19" s="143"/>
      <c r="F19" s="143"/>
      <c r="G19" s="143" t="s">
        <v>29</v>
      </c>
      <c r="H19" s="144"/>
      <c r="I19" s="144"/>
      <c r="J19" s="143" t="s">
        <v>6</v>
      </c>
      <c r="K19" s="143"/>
      <c r="L19" s="143"/>
      <c r="M19" s="143"/>
      <c r="N19" s="143" t="s">
        <v>29</v>
      </c>
      <c r="O19" s="144"/>
      <c r="P19" s="144"/>
    </row>
    <row r="20" spans="1:18" s="8" customFormat="1" ht="63" x14ac:dyDescent="0.25">
      <c r="A20" s="146"/>
      <c r="B20" s="143"/>
      <c r="C20" s="116" t="s">
        <v>11</v>
      </c>
      <c r="D20" s="116" t="s">
        <v>3</v>
      </c>
      <c r="E20" s="116" t="s">
        <v>27</v>
      </c>
      <c r="F20" s="116" t="s">
        <v>5</v>
      </c>
      <c r="G20" s="116" t="s">
        <v>7</v>
      </c>
      <c r="H20" s="116" t="s">
        <v>19</v>
      </c>
      <c r="I20" s="10" t="s">
        <v>18</v>
      </c>
      <c r="J20" s="116" t="s">
        <v>11</v>
      </c>
      <c r="K20" s="116" t="s">
        <v>3</v>
      </c>
      <c r="L20" s="119" t="s">
        <v>27</v>
      </c>
      <c r="M20" s="116" t="s">
        <v>5</v>
      </c>
      <c r="N20" s="116" t="s">
        <v>7</v>
      </c>
      <c r="O20" s="116" t="s">
        <v>19</v>
      </c>
      <c r="P20" s="10" t="s">
        <v>18</v>
      </c>
      <c r="Q20" s="109" t="s">
        <v>58</v>
      </c>
      <c r="R20" s="109" t="s">
        <v>59</v>
      </c>
    </row>
    <row r="21" spans="1:18" s="9" customFormat="1" x14ac:dyDescent="0.25">
      <c r="A21" s="115">
        <v>1</v>
      </c>
      <c r="B21" s="116">
        <v>2</v>
      </c>
      <c r="C21" s="115">
        <v>3</v>
      </c>
      <c r="D21" s="116">
        <v>4</v>
      </c>
      <c r="E21" s="115">
        <v>5</v>
      </c>
      <c r="F21" s="116">
        <v>6</v>
      </c>
      <c r="G21" s="115">
        <v>7</v>
      </c>
      <c r="H21" s="116">
        <v>8</v>
      </c>
      <c r="I21" s="115">
        <v>9</v>
      </c>
      <c r="J21" s="116">
        <v>10</v>
      </c>
      <c r="K21" s="115">
        <v>11</v>
      </c>
      <c r="L21" s="119">
        <v>12</v>
      </c>
      <c r="M21" s="115">
        <v>13</v>
      </c>
      <c r="N21" s="116">
        <v>14</v>
      </c>
      <c r="O21" s="115">
        <v>15</v>
      </c>
      <c r="P21" s="116">
        <v>16</v>
      </c>
    </row>
    <row r="22" spans="1:18" s="8" customFormat="1" x14ac:dyDescent="0.25">
      <c r="A22" s="115"/>
      <c r="B22" s="11"/>
      <c r="C22" s="116"/>
      <c r="D22" s="116"/>
      <c r="E22" s="116"/>
      <c r="F22" s="116"/>
      <c r="G22" s="116"/>
      <c r="H22" s="116"/>
      <c r="I22" s="116"/>
      <c r="J22" s="116"/>
      <c r="K22" s="116"/>
      <c r="L22" s="119"/>
      <c r="M22" s="116"/>
      <c r="N22" s="116"/>
      <c r="O22" s="116"/>
      <c r="P22" s="116"/>
    </row>
    <row r="23" spans="1:18" s="8" customFormat="1" x14ac:dyDescent="0.25">
      <c r="A23" s="115"/>
      <c r="B23" s="12"/>
      <c r="C23" s="116"/>
      <c r="D23" s="116"/>
      <c r="E23" s="116"/>
      <c r="F23" s="116"/>
      <c r="G23" s="13"/>
      <c r="H23" s="48"/>
      <c r="I23" s="48"/>
      <c r="J23" s="116"/>
      <c r="K23" s="116"/>
      <c r="L23" s="119"/>
      <c r="M23" s="116"/>
      <c r="N23" s="13"/>
      <c r="O23" s="3"/>
      <c r="P23" s="96"/>
      <c r="Q23" s="9"/>
    </row>
    <row r="24" spans="1:18" s="8" customFormat="1" x14ac:dyDescent="0.25">
      <c r="A24" s="115"/>
      <c r="B24" s="12"/>
      <c r="C24" s="116"/>
      <c r="D24" s="116"/>
      <c r="E24" s="116"/>
      <c r="F24" s="116"/>
      <c r="G24" s="13"/>
      <c r="H24" s="48"/>
      <c r="I24" s="48"/>
      <c r="J24" s="116"/>
      <c r="K24" s="116"/>
      <c r="L24" s="119"/>
      <c r="M24" s="119"/>
      <c r="N24" s="77"/>
      <c r="O24" s="75"/>
      <c r="P24" s="96"/>
      <c r="Q24" s="9"/>
    </row>
    <row r="25" spans="1:18" s="15" customFormat="1" x14ac:dyDescent="0.25">
      <c r="A25" s="39"/>
      <c r="B25" s="11"/>
      <c r="C25" s="116"/>
      <c r="D25" s="116"/>
      <c r="E25" s="116"/>
      <c r="F25" s="116"/>
      <c r="G25" s="116"/>
      <c r="H25" s="116"/>
      <c r="I25" s="116"/>
      <c r="J25" s="116"/>
      <c r="K25" s="116"/>
      <c r="L25" s="119"/>
      <c r="M25" s="119"/>
      <c r="N25" s="119"/>
      <c r="O25" s="119"/>
      <c r="P25" s="119"/>
      <c r="Q25" s="122"/>
    </row>
  </sheetData>
  <mergeCells count="22">
    <mergeCell ref="A16:P16"/>
    <mergeCell ref="A4:P4"/>
    <mergeCell ref="A5:P5"/>
    <mergeCell ref="A6:P6"/>
    <mergeCell ref="A7:P7"/>
    <mergeCell ref="A8:P8"/>
    <mergeCell ref="A12:P12"/>
    <mergeCell ref="A9:P9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opLeftCell="A2" zoomScale="70" zoomScaleNormal="70" zoomScaleSheetLayoutView="72" workbookViewId="0">
      <pane xSplit="2" ySplit="6" topLeftCell="C8" activePane="bottomRight" state="frozen"/>
      <selection activeCell="A2" sqref="A2"/>
      <selection pane="topRight" activeCell="C2" sqref="C2"/>
      <selection pane="bottomLeft" activeCell="A9" sqref="A9"/>
      <selection pane="bottomRight" activeCell="B21" sqref="B21"/>
    </sheetView>
  </sheetViews>
  <sheetFormatPr defaultColWidth="9" defaultRowHeight="15.75" x14ac:dyDescent="0.25"/>
  <cols>
    <col min="1" max="1" width="11" style="106" customWidth="1"/>
    <col min="2" max="2" width="43.75" style="108" customWidth="1"/>
    <col min="3" max="3" width="14" style="107" customWidth="1"/>
    <col min="4" max="4" width="23.5" style="108" customWidth="1"/>
    <col min="5" max="5" width="13.625" style="107" customWidth="1"/>
    <col min="6" max="6" width="10.875" style="107" customWidth="1"/>
    <col min="7" max="7" width="13.875" style="105" customWidth="1"/>
    <col min="8" max="8" width="16.75" style="105" customWidth="1"/>
    <col min="9" max="9" width="15.125" style="95" customWidth="1"/>
    <col min="10" max="10" width="14" style="76" customWidth="1"/>
    <col min="11" max="11" width="22.375" style="76" customWidth="1"/>
    <col min="12" max="12" width="13.5" style="76" customWidth="1"/>
    <col min="13" max="13" width="10.875" style="76" customWidth="1"/>
    <col min="14" max="14" width="13.875" style="76" customWidth="1"/>
    <col min="15" max="15" width="16.75" style="76" customWidth="1"/>
    <col min="16" max="16" width="15.125" style="76" customWidth="1"/>
    <col min="17" max="16384" width="9" style="76"/>
  </cols>
  <sheetData>
    <row r="1" spans="1:17" s="78" customFormat="1" x14ac:dyDescent="0.25">
      <c r="A1" s="89"/>
      <c r="B1" s="90"/>
      <c r="C1" s="91"/>
      <c r="D1" s="92"/>
      <c r="E1" s="92"/>
      <c r="F1" s="92"/>
      <c r="G1" s="93"/>
      <c r="H1" s="93"/>
      <c r="I1" s="94"/>
      <c r="J1" s="95"/>
      <c r="K1" s="76"/>
      <c r="L1" s="76"/>
    </row>
    <row r="2" spans="1:17" s="15" customFormat="1" x14ac:dyDescent="0.25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7" s="15" customFormat="1" x14ac:dyDescent="0.25">
      <c r="A3" s="146" t="s">
        <v>0</v>
      </c>
      <c r="B3" s="143" t="s">
        <v>1</v>
      </c>
      <c r="C3" s="145" t="s">
        <v>12</v>
      </c>
      <c r="D3" s="145"/>
      <c r="E3" s="145"/>
      <c r="F3" s="145"/>
      <c r="G3" s="145"/>
      <c r="H3" s="145"/>
      <c r="I3" s="145"/>
      <c r="J3" s="145" t="s">
        <v>13</v>
      </c>
      <c r="K3" s="145"/>
      <c r="L3" s="145"/>
      <c r="M3" s="145"/>
      <c r="N3" s="145"/>
      <c r="O3" s="145"/>
      <c r="P3" s="145"/>
    </row>
    <row r="4" spans="1:17" s="15" customFormat="1" ht="47.25" customHeight="1" x14ac:dyDescent="0.25">
      <c r="A4" s="146"/>
      <c r="B4" s="143"/>
      <c r="C4" s="143"/>
      <c r="D4" s="143"/>
      <c r="E4" s="143"/>
      <c r="F4" s="143"/>
      <c r="G4" s="143"/>
      <c r="H4" s="143"/>
      <c r="I4" s="143"/>
      <c r="J4" s="143" t="s">
        <v>70</v>
      </c>
      <c r="K4" s="143"/>
      <c r="L4" s="143"/>
      <c r="M4" s="143"/>
      <c r="N4" s="143"/>
      <c r="O4" s="143"/>
      <c r="P4" s="143"/>
    </row>
    <row r="5" spans="1:17" s="6" customFormat="1" ht="33.75" customHeight="1" x14ac:dyDescent="0.25">
      <c r="A5" s="146"/>
      <c r="B5" s="143"/>
      <c r="C5" s="143" t="s">
        <v>6</v>
      </c>
      <c r="D5" s="143"/>
      <c r="E5" s="143"/>
      <c r="F5" s="143"/>
      <c r="G5" s="143" t="s">
        <v>29</v>
      </c>
      <c r="H5" s="144"/>
      <c r="I5" s="144"/>
      <c r="J5" s="143" t="s">
        <v>6</v>
      </c>
      <c r="K5" s="143"/>
      <c r="L5" s="143"/>
      <c r="M5" s="143"/>
      <c r="N5" s="143" t="s">
        <v>29</v>
      </c>
      <c r="O5" s="144"/>
      <c r="P5" s="144"/>
    </row>
    <row r="6" spans="1:17" s="8" customFormat="1" ht="63" x14ac:dyDescent="0.25">
      <c r="A6" s="146"/>
      <c r="B6" s="143"/>
      <c r="C6" s="116" t="s">
        <v>11</v>
      </c>
      <c r="D6" s="116" t="s">
        <v>3</v>
      </c>
      <c r="E6" s="116" t="s">
        <v>27</v>
      </c>
      <c r="F6" s="116" t="s">
        <v>5</v>
      </c>
      <c r="G6" s="116" t="s">
        <v>7</v>
      </c>
      <c r="H6" s="116" t="s">
        <v>19</v>
      </c>
      <c r="I6" s="10" t="s">
        <v>18</v>
      </c>
      <c r="J6" s="116" t="s">
        <v>11</v>
      </c>
      <c r="K6" s="116" t="s">
        <v>3</v>
      </c>
      <c r="L6" s="116" t="s">
        <v>27</v>
      </c>
      <c r="M6" s="116" t="s">
        <v>5</v>
      </c>
      <c r="N6" s="116" t="s">
        <v>7</v>
      </c>
      <c r="O6" s="116" t="s">
        <v>19</v>
      </c>
      <c r="P6" s="10" t="s">
        <v>18</v>
      </c>
    </row>
    <row r="7" spans="1:17" s="9" customFormat="1" x14ac:dyDescent="0.25">
      <c r="A7" s="115">
        <v>1</v>
      </c>
      <c r="B7" s="116">
        <v>2</v>
      </c>
      <c r="C7" s="115">
        <v>3</v>
      </c>
      <c r="D7" s="116">
        <v>4</v>
      </c>
      <c r="E7" s="115">
        <v>5</v>
      </c>
      <c r="F7" s="116">
        <v>6</v>
      </c>
      <c r="G7" s="115">
        <v>7</v>
      </c>
      <c r="H7" s="116">
        <v>8</v>
      </c>
      <c r="I7" s="115">
        <v>9</v>
      </c>
      <c r="J7" s="116">
        <v>10</v>
      </c>
      <c r="K7" s="115">
        <v>11</v>
      </c>
      <c r="L7" s="116">
        <v>12</v>
      </c>
      <c r="M7" s="115">
        <v>13</v>
      </c>
      <c r="N7" s="116">
        <v>14</v>
      </c>
      <c r="O7" s="115">
        <v>15</v>
      </c>
      <c r="P7" s="116">
        <v>16</v>
      </c>
    </row>
    <row r="8" spans="1:17" s="15" customFormat="1" x14ac:dyDescent="0.25">
      <c r="A8" s="115"/>
      <c r="B8" s="11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</row>
    <row r="9" spans="1:17" s="15" customFormat="1" x14ac:dyDescent="0.25">
      <c r="A9" s="115"/>
      <c r="B9" s="12"/>
      <c r="C9" s="116"/>
      <c r="D9" s="116"/>
      <c r="E9" s="116"/>
      <c r="F9" s="116"/>
      <c r="G9" s="13"/>
      <c r="H9" s="48"/>
      <c r="I9" s="48"/>
      <c r="J9" s="116"/>
      <c r="K9" s="116"/>
      <c r="L9" s="119"/>
      <c r="M9" s="119"/>
      <c r="N9" s="77"/>
      <c r="O9" s="75"/>
      <c r="P9" s="96"/>
      <c r="Q9" s="9"/>
    </row>
    <row r="10" spans="1:17" s="15" customFormat="1" x14ac:dyDescent="0.25">
      <c r="A10" s="39"/>
      <c r="B10" s="12"/>
      <c r="C10" s="116"/>
      <c r="D10" s="116"/>
      <c r="E10" s="3"/>
      <c r="F10" s="116"/>
      <c r="G10" s="13"/>
      <c r="H10" s="3"/>
      <c r="I10" s="14"/>
      <c r="J10" s="116"/>
      <c r="K10" s="116"/>
      <c r="L10" s="3"/>
      <c r="M10" s="116"/>
      <c r="N10" s="13"/>
      <c r="O10" s="3"/>
      <c r="P10" s="14"/>
    </row>
    <row r="11" spans="1:17" s="15" customFormat="1" x14ac:dyDescent="0.25">
      <c r="A11" s="39"/>
      <c r="B11" s="30"/>
      <c r="C11" s="118"/>
      <c r="D11" s="118"/>
      <c r="E11" s="118"/>
      <c r="F11" s="118"/>
      <c r="G11" s="118"/>
      <c r="H11" s="118"/>
      <c r="I11" s="18"/>
      <c r="J11" s="118"/>
      <c r="K11" s="118"/>
      <c r="L11" s="118"/>
      <c r="M11" s="118"/>
      <c r="N11" s="118"/>
      <c r="O11" s="118"/>
      <c r="P11" s="14"/>
    </row>
    <row r="12" spans="1:17" s="78" customFormat="1" x14ac:dyDescent="0.25">
      <c r="A12" s="98"/>
      <c r="B12" s="99"/>
      <c r="C12" s="92"/>
      <c r="D12" s="92"/>
      <c r="E12" s="92"/>
      <c r="F12" s="92"/>
      <c r="G12" s="92"/>
      <c r="H12" s="100"/>
      <c r="I12" s="101"/>
      <c r="J12" s="95"/>
      <c r="K12" s="76"/>
      <c r="L12" s="76"/>
    </row>
    <row r="13" spans="1:17" s="104" customFormat="1" x14ac:dyDescent="0.25">
      <c r="A13" s="164"/>
      <c r="B13" s="164"/>
      <c r="C13" s="164"/>
      <c r="D13" s="164"/>
      <c r="E13" s="164"/>
      <c r="F13" s="164"/>
      <c r="G13" s="164"/>
      <c r="H13" s="102"/>
      <c r="I13" s="103"/>
    </row>
    <row r="14" spans="1:17" s="104" customFormat="1" x14ac:dyDescent="0.25">
      <c r="A14" s="164"/>
      <c r="B14" s="164"/>
      <c r="C14" s="164"/>
      <c r="D14" s="164"/>
      <c r="E14" s="164"/>
      <c r="F14" s="164"/>
      <c r="G14" s="164"/>
      <c r="H14" s="102"/>
      <c r="I14" s="103"/>
    </row>
    <row r="15" spans="1:17" s="104" customFormat="1" x14ac:dyDescent="0.25">
      <c r="A15" s="164"/>
      <c r="B15" s="164"/>
      <c r="C15" s="164"/>
      <c r="D15" s="164"/>
      <c r="E15" s="164"/>
      <c r="F15" s="164"/>
      <c r="G15" s="164"/>
      <c r="H15" s="76"/>
      <c r="I15" s="103"/>
    </row>
    <row r="16" spans="1:17" s="104" customFormat="1" ht="18.75" customHeight="1" x14ac:dyDescent="0.25">
      <c r="A16" s="159"/>
      <c r="B16" s="159"/>
      <c r="C16" s="159"/>
      <c r="D16" s="159"/>
      <c r="E16" s="159"/>
      <c r="F16" s="159"/>
      <c r="G16" s="159"/>
      <c r="H16" s="102"/>
      <c r="I16" s="103"/>
    </row>
    <row r="17" spans="1:9" s="104" customFormat="1" x14ac:dyDescent="0.25">
      <c r="A17" s="160"/>
      <c r="B17" s="161"/>
      <c r="C17" s="161"/>
      <c r="D17" s="161"/>
      <c r="E17" s="161"/>
      <c r="F17" s="161"/>
      <c r="G17" s="161"/>
      <c r="H17" s="102"/>
      <c r="I17" s="103"/>
    </row>
    <row r="18" spans="1:9" x14ac:dyDescent="0.25">
      <c r="A18" s="160"/>
      <c r="B18" s="162"/>
      <c r="C18" s="162"/>
      <c r="D18" s="162"/>
      <c r="E18" s="162"/>
      <c r="F18" s="162"/>
      <c r="G18" s="162"/>
    </row>
    <row r="19" spans="1:9" x14ac:dyDescent="0.25">
      <c r="A19" s="163"/>
      <c r="B19" s="163"/>
      <c r="C19" s="163"/>
      <c r="D19" s="163"/>
      <c r="E19" s="163"/>
      <c r="F19" s="163"/>
      <c r="G19" s="163"/>
    </row>
    <row r="20" spans="1:9" x14ac:dyDescent="0.25">
      <c r="B20" s="76"/>
    </row>
    <row r="24" spans="1:9" x14ac:dyDescent="0.25">
      <c r="B24" s="76"/>
    </row>
  </sheetData>
  <mergeCells count="18">
    <mergeCell ref="A16:G16"/>
    <mergeCell ref="A17:G17"/>
    <mergeCell ref="A18:G18"/>
    <mergeCell ref="A19:G19"/>
    <mergeCell ref="A13:G13"/>
    <mergeCell ref="A14:G14"/>
    <mergeCell ref="A15:G15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view="pageBreakPreview" zoomScale="70" zoomScaleNormal="70" zoomScaleSheetLayoutView="70" workbookViewId="0">
      <selection activeCell="A16" sqref="A16:G16"/>
    </sheetView>
  </sheetViews>
  <sheetFormatPr defaultColWidth="9" defaultRowHeight="15.75" x14ac:dyDescent="0.25"/>
  <cols>
    <col min="1" max="1" width="11" style="3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3" customWidth="1"/>
    <col min="8" max="8" width="16.75" style="3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x14ac:dyDescent="0.25">
      <c r="G1" s="74"/>
      <c r="H1" s="74"/>
    </row>
    <row r="2" spans="1:16" ht="15.75" customHeight="1" x14ac:dyDescent="0.25">
      <c r="A2" s="147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6" ht="15.75" customHeight="1" x14ac:dyDescent="0.25">
      <c r="A3" s="146" t="s">
        <v>0</v>
      </c>
      <c r="B3" s="143" t="s">
        <v>1</v>
      </c>
      <c r="C3" s="145" t="s">
        <v>12</v>
      </c>
      <c r="D3" s="145"/>
      <c r="E3" s="145"/>
      <c r="F3" s="145"/>
      <c r="G3" s="145"/>
      <c r="H3" s="145"/>
      <c r="I3" s="145"/>
      <c r="J3" s="145" t="s">
        <v>13</v>
      </c>
      <c r="K3" s="145"/>
      <c r="L3" s="145"/>
      <c r="M3" s="145"/>
      <c r="N3" s="145"/>
      <c r="O3" s="145"/>
      <c r="P3" s="145"/>
    </row>
    <row r="4" spans="1:16" ht="45" customHeight="1" x14ac:dyDescent="0.25">
      <c r="A4" s="146"/>
      <c r="B4" s="143"/>
      <c r="C4" s="143" t="s">
        <v>71</v>
      </c>
      <c r="D4" s="143"/>
      <c r="E4" s="143"/>
      <c r="F4" s="143"/>
      <c r="G4" s="143"/>
      <c r="H4" s="143"/>
      <c r="I4" s="143"/>
      <c r="J4" s="143" t="s">
        <v>70</v>
      </c>
      <c r="K4" s="143"/>
      <c r="L4" s="143"/>
      <c r="M4" s="143"/>
      <c r="N4" s="143"/>
      <c r="O4" s="143"/>
      <c r="P4" s="143"/>
    </row>
    <row r="5" spans="1:16" ht="33.75" customHeight="1" x14ac:dyDescent="0.25">
      <c r="A5" s="146"/>
      <c r="B5" s="143"/>
      <c r="C5" s="143" t="s">
        <v>6</v>
      </c>
      <c r="D5" s="143"/>
      <c r="E5" s="143"/>
      <c r="F5" s="143"/>
      <c r="G5" s="143" t="s">
        <v>29</v>
      </c>
      <c r="H5" s="144"/>
      <c r="I5" s="144"/>
      <c r="J5" s="143" t="s">
        <v>6</v>
      </c>
      <c r="K5" s="143"/>
      <c r="L5" s="143"/>
      <c r="M5" s="143"/>
      <c r="N5" s="143" t="s">
        <v>29</v>
      </c>
      <c r="O5" s="144"/>
      <c r="P5" s="144"/>
    </row>
    <row r="6" spans="1:16" s="8" customFormat="1" ht="63" x14ac:dyDescent="0.25">
      <c r="A6" s="146"/>
      <c r="B6" s="143"/>
      <c r="C6" s="116" t="s">
        <v>11</v>
      </c>
      <c r="D6" s="116" t="s">
        <v>3</v>
      </c>
      <c r="E6" s="116" t="s">
        <v>27</v>
      </c>
      <c r="F6" s="116" t="s">
        <v>5</v>
      </c>
      <c r="G6" s="116" t="s">
        <v>7</v>
      </c>
      <c r="H6" s="116" t="s">
        <v>19</v>
      </c>
      <c r="I6" s="10" t="s">
        <v>18</v>
      </c>
      <c r="J6" s="116" t="s">
        <v>11</v>
      </c>
      <c r="K6" s="116" t="s">
        <v>3</v>
      </c>
      <c r="L6" s="116" t="s">
        <v>27</v>
      </c>
      <c r="M6" s="116" t="s">
        <v>5</v>
      </c>
      <c r="N6" s="116" t="s">
        <v>7</v>
      </c>
      <c r="O6" s="116" t="s">
        <v>19</v>
      </c>
      <c r="P6" s="10" t="s">
        <v>18</v>
      </c>
    </row>
    <row r="7" spans="1:16" s="9" customFormat="1" x14ac:dyDescent="0.25">
      <c r="A7" s="38">
        <v>1</v>
      </c>
      <c r="B7" s="116">
        <v>2</v>
      </c>
      <c r="C7" s="38">
        <v>3</v>
      </c>
      <c r="D7" s="116">
        <v>4</v>
      </c>
      <c r="E7" s="38">
        <v>5</v>
      </c>
      <c r="F7" s="116">
        <v>6</v>
      </c>
      <c r="G7" s="38">
        <v>7</v>
      </c>
      <c r="H7" s="116">
        <v>8</v>
      </c>
      <c r="I7" s="38">
        <v>9</v>
      </c>
      <c r="J7" s="116">
        <v>10</v>
      </c>
      <c r="K7" s="38">
        <v>11</v>
      </c>
      <c r="L7" s="116">
        <v>12</v>
      </c>
      <c r="M7" s="38">
        <v>13</v>
      </c>
      <c r="N7" s="116">
        <v>14</v>
      </c>
      <c r="O7" s="38">
        <v>15</v>
      </c>
      <c r="P7" s="116">
        <v>16</v>
      </c>
    </row>
    <row r="8" spans="1:16" x14ac:dyDescent="0.25">
      <c r="A8" s="39"/>
      <c r="B8" s="124"/>
      <c r="C8" s="36"/>
      <c r="D8" s="36"/>
      <c r="E8" s="36"/>
      <c r="F8" s="36"/>
      <c r="G8" s="117"/>
      <c r="H8" s="117"/>
      <c r="I8" s="22"/>
      <c r="J8" s="36"/>
      <c r="K8" s="36"/>
      <c r="L8" s="36"/>
      <c r="M8" s="36"/>
      <c r="N8" s="117"/>
      <c r="O8" s="117"/>
      <c r="P8" s="125"/>
    </row>
    <row r="9" spans="1:16" ht="18.75" x14ac:dyDescent="0.3">
      <c r="A9" s="39"/>
      <c r="B9" s="12"/>
      <c r="C9" s="36"/>
      <c r="D9" s="36"/>
      <c r="E9" s="36"/>
      <c r="F9" s="36"/>
      <c r="G9" s="117"/>
      <c r="H9" s="117"/>
      <c r="I9" s="22"/>
      <c r="J9" s="36"/>
      <c r="K9" s="126"/>
      <c r="L9" s="36"/>
      <c r="M9" s="36"/>
      <c r="N9" s="117"/>
      <c r="O9" s="117"/>
      <c r="P9" s="22"/>
    </row>
    <row r="10" spans="1:16" s="15" customFormat="1" x14ac:dyDescent="0.25">
      <c r="A10" s="39"/>
      <c r="B10" s="30"/>
      <c r="C10" s="118"/>
      <c r="D10" s="118"/>
      <c r="E10" s="118"/>
      <c r="F10" s="118"/>
      <c r="G10" s="118"/>
      <c r="H10" s="118"/>
      <c r="I10" s="18"/>
      <c r="J10" s="118"/>
      <c r="K10" s="118"/>
      <c r="L10" s="118"/>
      <c r="M10" s="118"/>
      <c r="N10" s="118"/>
      <c r="O10" s="118"/>
      <c r="P10" s="125"/>
    </row>
    <row r="11" spans="1:16" ht="15.75" customHeight="1" x14ac:dyDescent="0.25">
      <c r="A11" s="40"/>
      <c r="B11" s="23"/>
      <c r="C11" s="20"/>
      <c r="D11" s="34"/>
      <c r="E11" s="34"/>
      <c r="F11" s="34"/>
      <c r="G11" s="35"/>
      <c r="H11" s="35"/>
      <c r="I11" s="24"/>
      <c r="J11" s="21"/>
      <c r="K11" s="21"/>
    </row>
    <row r="12" spans="1:16" s="31" customFormat="1" ht="18.75" customHeight="1" x14ac:dyDescent="0.25">
      <c r="A12" s="170"/>
      <c r="B12" s="170"/>
      <c r="C12" s="170"/>
      <c r="D12" s="170"/>
      <c r="E12" s="170"/>
      <c r="F12" s="170"/>
      <c r="G12" s="170"/>
      <c r="H12" s="35"/>
      <c r="I12" s="24"/>
    </row>
    <row r="13" spans="1:16" s="31" customFormat="1" ht="41.25" customHeight="1" x14ac:dyDescent="0.25">
      <c r="A13" s="170"/>
      <c r="B13" s="170"/>
      <c r="C13" s="170"/>
      <c r="D13" s="170"/>
      <c r="E13" s="170"/>
      <c r="F13" s="170"/>
      <c r="G13" s="170"/>
      <c r="H13" s="35"/>
      <c r="I13" s="24"/>
    </row>
    <row r="14" spans="1:16" s="31" customFormat="1" ht="38.25" customHeight="1" x14ac:dyDescent="0.25">
      <c r="A14" s="170"/>
      <c r="B14" s="170"/>
      <c r="C14" s="170"/>
      <c r="D14" s="170"/>
      <c r="E14" s="170"/>
      <c r="F14" s="170"/>
      <c r="G14" s="170"/>
      <c r="H14"/>
      <c r="I14" s="24"/>
    </row>
    <row r="15" spans="1:16" s="31" customFormat="1" ht="18.75" customHeight="1" x14ac:dyDescent="0.25">
      <c r="A15" s="165"/>
      <c r="B15" s="165"/>
      <c r="C15" s="165"/>
      <c r="D15" s="165"/>
      <c r="E15" s="165"/>
      <c r="F15" s="165"/>
      <c r="G15" s="165"/>
      <c r="H15" s="35"/>
      <c r="I15" s="24"/>
    </row>
    <row r="16" spans="1:16" s="31" customFormat="1" ht="217.5" customHeight="1" x14ac:dyDescent="0.25">
      <c r="A16" s="166"/>
      <c r="B16" s="167"/>
      <c r="C16" s="167"/>
      <c r="D16" s="167"/>
      <c r="E16" s="167"/>
      <c r="F16" s="167"/>
      <c r="G16" s="167"/>
      <c r="H16" s="35"/>
      <c r="I16" s="24"/>
    </row>
    <row r="17" spans="1:7" ht="53.25" customHeight="1" x14ac:dyDescent="0.25">
      <c r="A17" s="166"/>
      <c r="B17" s="168"/>
      <c r="C17" s="168"/>
      <c r="D17" s="168"/>
      <c r="E17" s="168"/>
      <c r="F17" s="168"/>
      <c r="G17" s="168"/>
    </row>
    <row r="18" spans="1:7" x14ac:dyDescent="0.25">
      <c r="A18" s="169"/>
      <c r="B18" s="169"/>
      <c r="C18" s="169"/>
      <c r="D18" s="169"/>
      <c r="E18" s="169"/>
      <c r="F18" s="169"/>
      <c r="G18" s="169"/>
    </row>
    <row r="19" spans="1:7" x14ac:dyDescent="0.25">
      <c r="B19"/>
    </row>
    <row r="23" spans="1:7" x14ac:dyDescent="0.25">
      <c r="B23"/>
    </row>
  </sheetData>
  <mergeCells count="18">
    <mergeCell ref="A15:G15"/>
    <mergeCell ref="A16:G16"/>
    <mergeCell ref="A17:G17"/>
    <mergeCell ref="A18:G18"/>
    <mergeCell ref="A12:G12"/>
    <mergeCell ref="A13:G13"/>
    <mergeCell ref="A14:G14"/>
    <mergeCell ref="G5:I5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view="pageBreakPreview" zoomScale="85" zoomScaleNormal="70" zoomScaleSheetLayoutView="85" workbookViewId="0">
      <selection activeCell="B24" sqref="B24"/>
    </sheetView>
  </sheetViews>
  <sheetFormatPr defaultColWidth="9" defaultRowHeight="15.75" x14ac:dyDescent="0.25"/>
  <cols>
    <col min="1" max="1" width="11" style="3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x14ac:dyDescent="0.25">
      <c r="G1" s="74"/>
      <c r="H1" s="74"/>
    </row>
    <row r="2" spans="1:18" s="9" customFormat="1" x14ac:dyDescent="0.25">
      <c r="A2" s="147" t="s">
        <v>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8" s="15" customFormat="1" ht="30" customHeight="1" x14ac:dyDescent="0.25">
      <c r="A3" s="146" t="s">
        <v>0</v>
      </c>
      <c r="B3" s="143" t="s">
        <v>1</v>
      </c>
      <c r="C3" s="171" t="s">
        <v>12</v>
      </c>
      <c r="D3" s="172"/>
      <c r="E3" s="172"/>
      <c r="F3" s="172"/>
      <c r="G3" s="172"/>
      <c r="H3" s="172"/>
      <c r="I3" s="173"/>
      <c r="J3" s="145" t="s">
        <v>13</v>
      </c>
      <c r="K3" s="145"/>
      <c r="L3" s="145"/>
      <c r="M3" s="145"/>
      <c r="N3" s="145"/>
      <c r="O3" s="145"/>
      <c r="P3" s="145"/>
    </row>
    <row r="4" spans="1:18" s="15" customFormat="1" ht="30" customHeight="1" x14ac:dyDescent="0.25">
      <c r="A4" s="146"/>
      <c r="B4" s="143"/>
      <c r="C4" s="143" t="s">
        <v>71</v>
      </c>
      <c r="D4" s="143"/>
      <c r="E4" s="143"/>
      <c r="F4" s="143"/>
      <c r="G4" s="143"/>
      <c r="H4" s="143"/>
      <c r="I4" s="143"/>
      <c r="J4" s="143" t="s">
        <v>70</v>
      </c>
      <c r="K4" s="143"/>
      <c r="L4" s="143"/>
      <c r="M4" s="143"/>
      <c r="N4" s="143"/>
      <c r="O4" s="143"/>
      <c r="P4" s="143"/>
    </row>
    <row r="5" spans="1:18" s="15" customFormat="1" ht="30" customHeight="1" x14ac:dyDescent="0.25">
      <c r="A5" s="146"/>
      <c r="B5" s="143"/>
      <c r="C5" s="143" t="s">
        <v>6</v>
      </c>
      <c r="D5" s="143"/>
      <c r="E5" s="143"/>
      <c r="F5" s="143"/>
      <c r="G5" s="143" t="s">
        <v>29</v>
      </c>
      <c r="H5" s="144"/>
      <c r="I5" s="144"/>
      <c r="J5" s="143" t="s">
        <v>6</v>
      </c>
      <c r="K5" s="143"/>
      <c r="L5" s="143"/>
      <c r="M5" s="143"/>
      <c r="N5" s="143" t="s">
        <v>29</v>
      </c>
      <c r="O5" s="144"/>
      <c r="P5" s="144"/>
    </row>
    <row r="6" spans="1:18" s="15" customFormat="1" ht="30" customHeight="1" x14ac:dyDescent="0.25">
      <c r="A6" s="146"/>
      <c r="B6" s="143"/>
      <c r="C6" s="116" t="s">
        <v>11</v>
      </c>
      <c r="D6" s="116" t="s">
        <v>3</v>
      </c>
      <c r="E6" s="116" t="s">
        <v>27</v>
      </c>
      <c r="F6" s="116" t="s">
        <v>5</v>
      </c>
      <c r="G6" s="116" t="s">
        <v>7</v>
      </c>
      <c r="H6" s="116" t="s">
        <v>19</v>
      </c>
      <c r="I6" s="10" t="s">
        <v>18</v>
      </c>
      <c r="J6" s="116" t="s">
        <v>11</v>
      </c>
      <c r="K6" s="116" t="s">
        <v>3</v>
      </c>
      <c r="L6" s="116" t="s">
        <v>27</v>
      </c>
      <c r="M6" s="116" t="s">
        <v>5</v>
      </c>
      <c r="N6" s="116" t="s">
        <v>7</v>
      </c>
      <c r="O6" s="116" t="s">
        <v>19</v>
      </c>
      <c r="P6" s="10" t="s">
        <v>18</v>
      </c>
      <c r="Q6" s="109" t="s">
        <v>58</v>
      </c>
      <c r="R6" s="109" t="s">
        <v>59</v>
      </c>
    </row>
    <row r="7" spans="1:18" s="15" customFormat="1" ht="18" customHeight="1" x14ac:dyDescent="0.25">
      <c r="A7" s="38">
        <v>1</v>
      </c>
      <c r="B7" s="116">
        <v>2</v>
      </c>
      <c r="C7" s="38">
        <v>3</v>
      </c>
      <c r="D7" s="116">
        <v>4</v>
      </c>
      <c r="E7" s="38">
        <v>5</v>
      </c>
      <c r="F7" s="116">
        <v>6</v>
      </c>
      <c r="G7" s="38">
        <v>7</v>
      </c>
      <c r="H7" s="116">
        <v>8</v>
      </c>
      <c r="I7" s="38">
        <v>9</v>
      </c>
      <c r="J7" s="116">
        <v>10</v>
      </c>
      <c r="K7" s="38">
        <v>11</v>
      </c>
      <c r="L7" s="116">
        <v>12</v>
      </c>
      <c r="M7" s="38">
        <v>13</v>
      </c>
      <c r="N7" s="116">
        <v>14</v>
      </c>
      <c r="O7" s="38">
        <v>15</v>
      </c>
      <c r="P7" s="116">
        <v>16</v>
      </c>
    </row>
    <row r="8" spans="1:18" x14ac:dyDescent="0.25">
      <c r="A8" s="39"/>
      <c r="B8" s="11"/>
      <c r="C8" s="116"/>
      <c r="D8" s="116"/>
      <c r="E8" s="116"/>
      <c r="F8" s="116"/>
      <c r="G8" s="13"/>
      <c r="H8" s="16"/>
      <c r="I8" s="14"/>
      <c r="J8" s="116"/>
      <c r="K8" s="116"/>
      <c r="L8" s="48"/>
      <c r="M8" s="116"/>
      <c r="N8" s="13"/>
      <c r="O8" s="3"/>
      <c r="P8" s="14"/>
    </row>
    <row r="9" spans="1:18" x14ac:dyDescent="0.25">
      <c r="A9" s="39"/>
      <c r="B9" s="11"/>
      <c r="C9" s="116"/>
      <c r="D9" s="116"/>
      <c r="E9" s="116"/>
      <c r="F9" s="116"/>
      <c r="G9" s="13"/>
      <c r="H9" s="16"/>
      <c r="I9" s="14"/>
      <c r="J9" s="116"/>
      <c r="K9" s="116"/>
      <c r="L9" s="48"/>
      <c r="M9" s="116"/>
      <c r="N9" s="13"/>
      <c r="O9" s="3"/>
      <c r="P9" s="14"/>
    </row>
    <row r="10" spans="1:18" x14ac:dyDescent="0.25">
      <c r="A10" s="39"/>
      <c r="B10" s="11"/>
      <c r="C10" s="116"/>
      <c r="D10" s="116"/>
      <c r="E10" s="116"/>
      <c r="F10" s="116"/>
      <c r="G10" s="13"/>
      <c r="H10" s="16"/>
      <c r="I10" s="14"/>
      <c r="J10" s="116"/>
      <c r="K10" s="116"/>
      <c r="L10" s="127"/>
      <c r="M10" s="116"/>
      <c r="N10" s="13"/>
      <c r="O10" s="3"/>
      <c r="P10" s="14"/>
    </row>
    <row r="11" spans="1:18" x14ac:dyDescent="0.25">
      <c r="A11" s="39"/>
      <c r="B11" s="11"/>
      <c r="C11" s="116"/>
      <c r="D11" s="116"/>
      <c r="E11" s="116"/>
      <c r="F11" s="116"/>
      <c r="G11" s="13"/>
      <c r="H11" s="16"/>
      <c r="I11" s="14"/>
      <c r="J11" s="119"/>
      <c r="K11" s="119"/>
      <c r="L11" s="123"/>
      <c r="M11" s="119"/>
      <c r="N11" s="77"/>
      <c r="O11" s="75"/>
      <c r="P11" s="97"/>
      <c r="Q11" s="76"/>
    </row>
    <row r="12" spans="1:18" x14ac:dyDescent="0.25">
      <c r="A12" s="39"/>
      <c r="B12" s="11"/>
      <c r="C12" s="116"/>
      <c r="D12" s="116"/>
      <c r="E12" s="116"/>
      <c r="F12" s="116"/>
      <c r="G12" s="13"/>
      <c r="H12" s="16"/>
      <c r="I12" s="14"/>
      <c r="K12" s="116"/>
      <c r="L12" s="116"/>
      <c r="M12" s="116"/>
      <c r="N12" s="13"/>
      <c r="O12" s="3"/>
      <c r="P12" s="49"/>
    </row>
    <row r="13" spans="1:18" x14ac:dyDescent="0.25">
      <c r="A13" s="39"/>
      <c r="C13" s="116"/>
      <c r="D13" s="116"/>
      <c r="E13" s="116"/>
      <c r="F13" s="116"/>
      <c r="G13" s="13"/>
      <c r="H13" s="16"/>
      <c r="I13" s="14"/>
      <c r="J13" s="116"/>
      <c r="K13" s="116"/>
      <c r="L13" s="116"/>
      <c r="M13" s="116"/>
      <c r="N13" s="13"/>
      <c r="O13" s="128"/>
      <c r="P13" s="49"/>
    </row>
    <row r="14" spans="1:18" s="132" customFormat="1" x14ac:dyDescent="0.25">
      <c r="A14" s="129"/>
      <c r="B14" s="130"/>
      <c r="C14" s="17"/>
      <c r="D14" s="17"/>
      <c r="E14" s="17"/>
      <c r="F14" s="17"/>
      <c r="G14" s="17"/>
      <c r="H14" s="17"/>
      <c r="I14" s="131"/>
      <c r="J14" s="131"/>
      <c r="K14" s="131"/>
      <c r="L14" s="131"/>
      <c r="M14" s="131"/>
      <c r="N14" s="131"/>
      <c r="O14" s="131"/>
      <c r="P14" s="131"/>
    </row>
    <row r="15" spans="1:18" x14ac:dyDescent="0.25">
      <c r="A15" s="40"/>
      <c r="B15" s="23"/>
      <c r="C15" s="20"/>
      <c r="D15" s="46"/>
      <c r="E15" s="46"/>
      <c r="F15" s="46"/>
      <c r="G15" s="45"/>
      <c r="H15" s="45"/>
      <c r="I15" s="24"/>
      <c r="J15" s="21"/>
      <c r="K15" s="21"/>
    </row>
    <row r="16" spans="1:18" x14ac:dyDescent="0.25">
      <c r="A16" s="170"/>
      <c r="B16" s="170"/>
      <c r="C16" s="170"/>
      <c r="D16" s="170"/>
      <c r="E16" s="170"/>
      <c r="F16" s="170"/>
      <c r="G16" s="170"/>
      <c r="H16" s="45"/>
      <c r="I16" s="24"/>
      <c r="J16" s="31"/>
      <c r="K16" s="31"/>
      <c r="L16" s="31"/>
      <c r="M16" s="31"/>
      <c r="N16" s="31"/>
      <c r="O16" s="31"/>
      <c r="P16" s="31"/>
    </row>
    <row r="17" spans="1:16" x14ac:dyDescent="0.25">
      <c r="A17" s="170"/>
      <c r="B17" s="170"/>
      <c r="C17" s="170"/>
      <c r="D17" s="170"/>
      <c r="E17" s="170"/>
      <c r="F17" s="170"/>
      <c r="G17" s="170"/>
      <c r="H17" s="45"/>
      <c r="I17" s="24"/>
      <c r="J17" s="31"/>
      <c r="K17" s="31"/>
      <c r="L17" s="31"/>
      <c r="M17" s="31"/>
      <c r="N17" s="31"/>
      <c r="O17" s="31"/>
      <c r="P17" s="31"/>
    </row>
    <row r="18" spans="1:16" x14ac:dyDescent="0.25">
      <c r="A18" s="170"/>
      <c r="B18" s="170"/>
      <c r="C18" s="170"/>
      <c r="D18" s="170"/>
      <c r="E18" s="170"/>
      <c r="F18" s="170"/>
      <c r="G18" s="170"/>
      <c r="H18" s="47"/>
      <c r="I18" s="24"/>
      <c r="J18" s="31"/>
      <c r="K18" s="31"/>
      <c r="L18" s="31"/>
      <c r="M18" s="31"/>
      <c r="N18" s="31"/>
      <c r="O18" s="31"/>
      <c r="P18" s="31"/>
    </row>
    <row r="19" spans="1:16" x14ac:dyDescent="0.25">
      <c r="A19" s="165"/>
      <c r="B19" s="165"/>
      <c r="C19" s="165"/>
      <c r="D19" s="165"/>
      <c r="E19" s="165"/>
      <c r="F19" s="165"/>
      <c r="G19" s="165"/>
      <c r="H19" s="45"/>
      <c r="I19" s="24"/>
      <c r="J19" s="31"/>
      <c r="K19" s="31"/>
      <c r="L19" s="31"/>
      <c r="M19" s="31"/>
      <c r="N19" s="31"/>
      <c r="O19" s="31"/>
      <c r="P19" s="31"/>
    </row>
    <row r="20" spans="1:16" x14ac:dyDescent="0.25">
      <c r="A20" s="166"/>
      <c r="B20" s="167"/>
      <c r="C20" s="167"/>
      <c r="D20" s="167"/>
      <c r="E20" s="167"/>
      <c r="F20" s="167"/>
      <c r="G20" s="167"/>
      <c r="H20" s="45"/>
      <c r="I20" s="24"/>
      <c r="J20" s="31"/>
      <c r="K20" s="31"/>
      <c r="L20" s="31"/>
      <c r="M20" s="31"/>
      <c r="N20" s="31"/>
      <c r="O20" s="31"/>
      <c r="P20" s="31"/>
    </row>
    <row r="21" spans="1:16" x14ac:dyDescent="0.25">
      <c r="A21" s="166"/>
      <c r="B21" s="168"/>
      <c r="C21" s="168"/>
      <c r="D21" s="168"/>
      <c r="E21" s="168"/>
      <c r="F21" s="168"/>
      <c r="G21" s="168"/>
    </row>
    <row r="22" spans="1:16" x14ac:dyDescent="0.25">
      <c r="A22" s="169"/>
      <c r="B22" s="169"/>
      <c r="C22" s="169"/>
      <c r="D22" s="169"/>
      <c r="E22" s="169"/>
      <c r="F22" s="169"/>
      <c r="G22" s="169"/>
    </row>
    <row r="23" spans="1:16" x14ac:dyDescent="0.25">
      <c r="B23" s="47"/>
    </row>
    <row r="27" spans="1:16" x14ac:dyDescent="0.25">
      <c r="B27" s="47"/>
    </row>
  </sheetData>
  <mergeCells count="18">
    <mergeCell ref="A19:G19"/>
    <mergeCell ref="A20:G20"/>
    <mergeCell ref="A21:G21"/>
    <mergeCell ref="A22:G22"/>
    <mergeCell ref="A16:G16"/>
    <mergeCell ref="A17:G17"/>
    <mergeCell ref="A18:G18"/>
    <mergeCell ref="C5:F5"/>
    <mergeCell ref="G5:I5"/>
    <mergeCell ref="J5:M5"/>
    <mergeCell ref="N5:P5"/>
    <mergeCell ref="A2:P2"/>
    <mergeCell ref="A3:A6"/>
    <mergeCell ref="B3:B6"/>
    <mergeCell ref="C3:I3"/>
    <mergeCell ref="J3:P3"/>
    <mergeCell ref="C4:I4"/>
    <mergeCell ref="J4:P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4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view="pageBreakPreview" zoomScale="85" zoomScaleNormal="70" zoomScaleSheetLayoutView="85" workbookViewId="0">
      <selection activeCell="A14" sqref="A14:G14"/>
    </sheetView>
  </sheetViews>
  <sheetFormatPr defaultColWidth="9" defaultRowHeight="15.75" x14ac:dyDescent="0.25"/>
  <cols>
    <col min="1" max="1" width="7.625" style="3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A1" s="40"/>
      <c r="B1" s="23"/>
      <c r="C1" s="20"/>
      <c r="D1" s="46"/>
      <c r="E1" s="46"/>
      <c r="F1" s="46"/>
      <c r="G1" s="45"/>
      <c r="H1" s="45"/>
      <c r="I1" s="24"/>
      <c r="J1" s="21"/>
      <c r="K1" s="21"/>
    </row>
    <row r="2" spans="1:17" ht="15.75" customHeight="1" x14ac:dyDescent="0.25">
      <c r="A2" s="147" t="s">
        <v>10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7" ht="15.75" customHeight="1" x14ac:dyDescent="0.25">
      <c r="A3" s="146" t="s">
        <v>0</v>
      </c>
      <c r="B3" s="143" t="s">
        <v>1</v>
      </c>
      <c r="C3" s="145" t="s">
        <v>12</v>
      </c>
      <c r="D3" s="145"/>
      <c r="E3" s="145"/>
      <c r="F3" s="145"/>
      <c r="G3" s="145"/>
      <c r="H3" s="145"/>
      <c r="I3" s="145"/>
      <c r="J3" s="145" t="s">
        <v>13</v>
      </c>
      <c r="K3" s="145"/>
      <c r="L3" s="145"/>
      <c r="M3" s="145"/>
      <c r="N3" s="145"/>
      <c r="O3" s="145"/>
      <c r="P3" s="145"/>
    </row>
    <row r="4" spans="1:17" ht="33" customHeight="1" x14ac:dyDescent="0.25">
      <c r="A4" s="146"/>
      <c r="B4" s="143"/>
      <c r="C4" s="143" t="s">
        <v>71</v>
      </c>
      <c r="D4" s="143"/>
      <c r="E4" s="143"/>
      <c r="F4" s="143"/>
      <c r="G4" s="143"/>
      <c r="H4" s="143"/>
      <c r="I4" s="143"/>
      <c r="J4" s="143" t="s">
        <v>70</v>
      </c>
      <c r="K4" s="143"/>
      <c r="L4" s="143"/>
      <c r="M4" s="143"/>
      <c r="N4" s="143"/>
      <c r="O4" s="143"/>
      <c r="P4" s="143"/>
    </row>
    <row r="5" spans="1:17" ht="33.75" customHeight="1" x14ac:dyDescent="0.25">
      <c r="A5" s="146"/>
      <c r="B5" s="143"/>
      <c r="C5" s="143" t="s">
        <v>6</v>
      </c>
      <c r="D5" s="143"/>
      <c r="E5" s="143"/>
      <c r="F5" s="143"/>
      <c r="G5" s="143" t="s">
        <v>29</v>
      </c>
      <c r="H5" s="144"/>
      <c r="I5" s="144"/>
      <c r="J5" s="143" t="s">
        <v>6</v>
      </c>
      <c r="K5" s="143"/>
      <c r="L5" s="143"/>
      <c r="M5" s="143"/>
      <c r="N5" s="143" t="s">
        <v>29</v>
      </c>
      <c r="O5" s="144"/>
      <c r="P5" s="144"/>
    </row>
    <row r="6" spans="1:17" s="8" customFormat="1" ht="63" x14ac:dyDescent="0.25">
      <c r="A6" s="146"/>
      <c r="B6" s="143"/>
      <c r="C6" s="116" t="s">
        <v>11</v>
      </c>
      <c r="D6" s="116" t="s">
        <v>3</v>
      </c>
      <c r="E6" s="116" t="s">
        <v>27</v>
      </c>
      <c r="F6" s="116" t="s">
        <v>5</v>
      </c>
      <c r="G6" s="116" t="s">
        <v>7</v>
      </c>
      <c r="H6" s="116" t="s">
        <v>19</v>
      </c>
      <c r="I6" s="10" t="s">
        <v>18</v>
      </c>
      <c r="J6" s="116" t="s">
        <v>11</v>
      </c>
      <c r="K6" s="116" t="s">
        <v>3</v>
      </c>
      <c r="L6" s="116" t="s">
        <v>27</v>
      </c>
      <c r="M6" s="116" t="s">
        <v>5</v>
      </c>
      <c r="N6" s="116" t="s">
        <v>7</v>
      </c>
      <c r="O6" s="116" t="s">
        <v>19</v>
      </c>
      <c r="P6" s="10" t="s">
        <v>18</v>
      </c>
    </row>
    <row r="7" spans="1:17" s="9" customFormat="1" x14ac:dyDescent="0.25">
      <c r="A7" s="38">
        <v>1</v>
      </c>
      <c r="B7" s="116">
        <v>2</v>
      </c>
      <c r="C7" s="38">
        <v>3</v>
      </c>
      <c r="D7" s="116">
        <v>4</v>
      </c>
      <c r="E7" s="38">
        <v>5</v>
      </c>
      <c r="F7" s="116">
        <v>6</v>
      </c>
      <c r="G7" s="38">
        <v>7</v>
      </c>
      <c r="H7" s="116">
        <v>8</v>
      </c>
      <c r="I7" s="38">
        <v>9</v>
      </c>
      <c r="J7" s="116">
        <v>10</v>
      </c>
      <c r="K7" s="38">
        <v>11</v>
      </c>
      <c r="L7" s="116">
        <v>12</v>
      </c>
      <c r="M7" s="38">
        <v>13</v>
      </c>
      <c r="N7" s="116">
        <v>14</v>
      </c>
      <c r="O7" s="38">
        <v>15</v>
      </c>
      <c r="P7" s="116">
        <v>16</v>
      </c>
    </row>
    <row r="8" spans="1:17" s="9" customFormat="1" ht="30" x14ac:dyDescent="0.25">
      <c r="A8" s="133">
        <v>1</v>
      </c>
      <c r="B8" s="133" t="s">
        <v>77</v>
      </c>
      <c r="C8" s="134">
        <v>10</v>
      </c>
      <c r="D8" s="133" t="s">
        <v>78</v>
      </c>
      <c r="E8" s="135">
        <v>6</v>
      </c>
      <c r="F8" s="133" t="s">
        <v>79</v>
      </c>
      <c r="G8" s="133" t="s">
        <v>80</v>
      </c>
      <c r="H8" s="136">
        <v>3055</v>
      </c>
      <c r="I8" s="137">
        <v>19613.099999999999</v>
      </c>
      <c r="J8" s="134">
        <v>10</v>
      </c>
      <c r="K8" s="133" t="s">
        <v>78</v>
      </c>
      <c r="L8" s="135">
        <v>6</v>
      </c>
      <c r="M8" s="133" t="s">
        <v>79</v>
      </c>
      <c r="N8" s="133" t="s">
        <v>80</v>
      </c>
      <c r="O8" s="136">
        <v>3055</v>
      </c>
      <c r="P8" s="137">
        <v>19613.099999999999</v>
      </c>
      <c r="Q8" s="138">
        <v>1.07</v>
      </c>
    </row>
    <row r="9" spans="1:17" s="9" customFormat="1" ht="120" x14ac:dyDescent="0.25">
      <c r="A9" s="133">
        <v>2</v>
      </c>
      <c r="B9" s="133" t="s">
        <v>81</v>
      </c>
      <c r="C9" s="134">
        <v>10</v>
      </c>
      <c r="D9" s="133" t="s">
        <v>82</v>
      </c>
      <c r="E9" s="135">
        <v>3</v>
      </c>
      <c r="F9" s="133" t="s">
        <v>83</v>
      </c>
      <c r="G9" s="133" t="s">
        <v>84</v>
      </c>
      <c r="H9" s="136">
        <v>1428</v>
      </c>
      <c r="I9" s="137">
        <v>4284</v>
      </c>
      <c r="J9" s="134">
        <v>10</v>
      </c>
      <c r="K9" s="133" t="s">
        <v>82</v>
      </c>
      <c r="L9" s="135">
        <v>3</v>
      </c>
      <c r="M9" s="133" t="s">
        <v>83</v>
      </c>
      <c r="N9" s="133" t="s">
        <v>84</v>
      </c>
      <c r="O9" s="136">
        <v>1428</v>
      </c>
      <c r="P9" s="137">
        <v>4284</v>
      </c>
      <c r="Q9" s="138">
        <v>1</v>
      </c>
    </row>
    <row r="10" spans="1:17" s="43" customFormat="1" ht="45" x14ac:dyDescent="0.25">
      <c r="A10" s="133">
        <v>3</v>
      </c>
      <c r="B10" s="133" t="s">
        <v>85</v>
      </c>
      <c r="C10" s="134">
        <v>10</v>
      </c>
      <c r="D10" s="133" t="s">
        <v>28</v>
      </c>
      <c r="E10" s="135">
        <v>3</v>
      </c>
      <c r="F10" s="133" t="s">
        <v>83</v>
      </c>
      <c r="G10" s="133" t="s">
        <v>72</v>
      </c>
      <c r="H10" s="136">
        <v>611</v>
      </c>
      <c r="I10" s="137">
        <v>1833</v>
      </c>
      <c r="J10" s="134">
        <v>10</v>
      </c>
      <c r="K10" s="133" t="s">
        <v>28</v>
      </c>
      <c r="L10" s="135">
        <v>3</v>
      </c>
      <c r="M10" s="133" t="s">
        <v>83</v>
      </c>
      <c r="N10" s="133" t="s">
        <v>72</v>
      </c>
      <c r="O10" s="136">
        <v>611</v>
      </c>
      <c r="P10" s="137">
        <v>1833</v>
      </c>
      <c r="Q10" s="138">
        <v>1</v>
      </c>
    </row>
    <row r="11" spans="1:17" ht="50.25" customHeight="1" x14ac:dyDescent="0.25">
      <c r="A11" s="39"/>
      <c r="B11" s="30" t="s">
        <v>20</v>
      </c>
      <c r="C11" s="17"/>
      <c r="D11" s="139"/>
      <c r="E11" s="139"/>
      <c r="F11" s="139"/>
      <c r="G11" s="3"/>
      <c r="H11" s="3"/>
      <c r="I11" s="18">
        <f>SUM(I8:I10)</f>
        <v>25730.1</v>
      </c>
      <c r="J11" s="17"/>
      <c r="K11" s="116"/>
      <c r="L11" s="116"/>
      <c r="M11" s="116"/>
      <c r="N11" s="3"/>
      <c r="O11" s="3"/>
      <c r="P11" s="18">
        <f>SUM(P8:P10)</f>
        <v>25730.1</v>
      </c>
    </row>
    <row r="12" spans="1:17" ht="15.75" customHeight="1" x14ac:dyDescent="0.25">
      <c r="D12" s="7"/>
      <c r="J12" s="21"/>
      <c r="K12" s="21"/>
    </row>
    <row r="13" spans="1:17" s="31" customFormat="1" ht="18.75" customHeight="1" x14ac:dyDescent="0.25">
      <c r="A13" s="170"/>
      <c r="B13" s="170"/>
      <c r="C13" s="170"/>
      <c r="D13" s="170"/>
      <c r="E13" s="170"/>
      <c r="F13" s="170"/>
      <c r="G13" s="170"/>
      <c r="H13" s="45"/>
      <c r="I13" s="24"/>
    </row>
    <row r="14" spans="1:17" s="31" customFormat="1" ht="41.25" customHeight="1" x14ac:dyDescent="0.25">
      <c r="A14" s="170"/>
      <c r="B14" s="170"/>
      <c r="C14" s="170"/>
      <c r="D14" s="170"/>
      <c r="E14" s="170"/>
      <c r="F14" s="170"/>
      <c r="G14" s="170"/>
      <c r="H14" s="45"/>
      <c r="I14" s="24"/>
    </row>
    <row r="15" spans="1:17" s="31" customFormat="1" ht="38.25" customHeight="1" x14ac:dyDescent="0.25">
      <c r="A15" s="170"/>
      <c r="B15" s="170"/>
      <c r="C15" s="170"/>
      <c r="D15" s="170"/>
      <c r="E15" s="170"/>
      <c r="F15" s="170"/>
      <c r="G15" s="170"/>
      <c r="H15" s="47"/>
      <c r="I15" s="24"/>
    </row>
    <row r="16" spans="1:17" s="31" customFormat="1" ht="18.75" customHeight="1" x14ac:dyDescent="0.25">
      <c r="A16" s="165"/>
      <c r="B16" s="165"/>
      <c r="C16" s="165"/>
      <c r="D16" s="165"/>
      <c r="E16" s="165"/>
      <c r="F16" s="165"/>
      <c r="G16" s="165"/>
      <c r="H16" s="45"/>
      <c r="I16" s="24"/>
    </row>
    <row r="17" spans="1:16" s="31" customFormat="1" ht="217.5" customHeight="1" x14ac:dyDescent="0.25">
      <c r="A17" s="166"/>
      <c r="B17" s="167"/>
      <c r="C17" s="167"/>
      <c r="D17" s="167"/>
      <c r="E17" s="167"/>
      <c r="F17" s="167"/>
      <c r="G17" s="167"/>
      <c r="H17" s="45"/>
      <c r="I17" s="24"/>
    </row>
    <row r="18" spans="1:16" ht="53.25" customHeight="1" x14ac:dyDescent="0.25">
      <c r="A18" s="166"/>
      <c r="B18" s="168"/>
      <c r="C18" s="168"/>
      <c r="D18" s="168"/>
      <c r="E18" s="168"/>
      <c r="F18" s="168"/>
      <c r="G18" s="168"/>
    </row>
    <row r="19" spans="1:16" x14ac:dyDescent="0.25">
      <c r="A19" s="169"/>
      <c r="B19" s="169"/>
      <c r="C19" s="169"/>
      <c r="D19" s="169"/>
      <c r="E19" s="169"/>
      <c r="F19" s="169"/>
      <c r="G19" s="169"/>
    </row>
    <row r="20" spans="1:16" s="7" customFormat="1" x14ac:dyDescent="0.25">
      <c r="A20" s="37"/>
      <c r="B20" s="47"/>
      <c r="D20" s="4"/>
      <c r="G20" s="44"/>
      <c r="H20" s="44"/>
      <c r="I20" s="5"/>
      <c r="J20" s="6"/>
      <c r="K20" s="6"/>
      <c r="L20" s="6"/>
      <c r="M20" s="6"/>
      <c r="N20" s="6"/>
      <c r="O20" s="6"/>
      <c r="P20" s="6"/>
    </row>
    <row r="24" spans="1:16" s="7" customFormat="1" x14ac:dyDescent="0.25">
      <c r="A24" s="37"/>
      <c r="B24" s="47"/>
      <c r="D24" s="4"/>
      <c r="G24" s="44"/>
      <c r="H24" s="44"/>
      <c r="I24" s="5"/>
      <c r="J24" s="6"/>
      <c r="K24" s="6"/>
      <c r="L24" s="6"/>
      <c r="M24" s="6"/>
      <c r="N24" s="6"/>
      <c r="O24" s="6"/>
      <c r="P24" s="6"/>
    </row>
  </sheetData>
  <mergeCells count="18">
    <mergeCell ref="A18:G18"/>
    <mergeCell ref="A19:G19"/>
    <mergeCell ref="N5:P5"/>
    <mergeCell ref="A13:G13"/>
    <mergeCell ref="A14:G14"/>
    <mergeCell ref="A15:G15"/>
    <mergeCell ref="A16:G16"/>
    <mergeCell ref="A17:G17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topLeftCell="A19" zoomScale="70" zoomScaleNormal="70" zoomScaleSheetLayoutView="85" workbookViewId="0">
      <selection activeCell="I28" sqref="I28"/>
    </sheetView>
  </sheetViews>
  <sheetFormatPr defaultColWidth="9" defaultRowHeight="15.75" x14ac:dyDescent="0.25"/>
  <cols>
    <col min="1" max="1" width="6.375" style="3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625" style="5" customWidth="1"/>
    <col min="7" max="10" width="10.625" style="6" customWidth="1"/>
    <col min="11" max="12" width="10.5" style="6" customWidth="1"/>
    <col min="13" max="13" width="15.125" style="6" customWidth="1"/>
    <col min="14" max="16384" width="9" style="6"/>
  </cols>
  <sheetData>
    <row r="1" spans="1:16" ht="15.75" customHeight="1" x14ac:dyDescent="0.25">
      <c r="M1" s="27" t="s">
        <v>16</v>
      </c>
    </row>
    <row r="2" spans="1:16" ht="24" customHeight="1" x14ac:dyDescent="0.3">
      <c r="M2" s="28" t="s">
        <v>14</v>
      </c>
    </row>
    <row r="3" spans="1:16" ht="24" customHeight="1" x14ac:dyDescent="0.3">
      <c r="M3" s="28" t="s">
        <v>15</v>
      </c>
      <c r="N3" s="31"/>
    </row>
    <row r="4" spans="1:16" ht="54" customHeight="1" x14ac:dyDescent="0.25">
      <c r="B4" s="181" t="s">
        <v>17</v>
      </c>
      <c r="C4" s="181"/>
      <c r="D4" s="181"/>
      <c r="E4" s="181"/>
      <c r="F4" s="181"/>
      <c r="G4" s="181"/>
      <c r="H4" s="181"/>
      <c r="I4" s="181"/>
      <c r="J4" s="181"/>
      <c r="K4" s="181"/>
      <c r="L4" s="29"/>
      <c r="M4" s="29"/>
      <c r="N4" s="35"/>
    </row>
    <row r="5" spans="1:16" ht="22.5" customHeight="1" x14ac:dyDescent="0.3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31"/>
    </row>
    <row r="6" spans="1:16" ht="22.5" customHeight="1" x14ac:dyDescent="0.25">
      <c r="A6" s="183" t="s">
        <v>50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31"/>
    </row>
    <row r="7" spans="1:16" ht="22.5" customHeight="1" x14ac:dyDescent="0.25">
      <c r="A7" s="183" t="s">
        <v>57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31"/>
    </row>
    <row r="8" spans="1:16" ht="22.5" customHeight="1" x14ac:dyDescent="0.25">
      <c r="A8" s="183" t="s">
        <v>86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31"/>
    </row>
    <row r="9" spans="1:16" ht="54" customHeight="1" x14ac:dyDescent="0.25">
      <c r="A9" s="177" t="s">
        <v>76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</row>
    <row r="10" spans="1:16" ht="22.5" customHeight="1" x14ac:dyDescent="0.25">
      <c r="A10" s="113" t="s">
        <v>64</v>
      </c>
      <c r="B10" s="113"/>
      <c r="C10" s="113"/>
      <c r="D10" s="113" t="s">
        <v>75</v>
      </c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</row>
    <row r="11" spans="1:16" ht="22.5" customHeight="1" x14ac:dyDescent="0.25">
      <c r="A11" s="184" t="s">
        <v>87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</row>
    <row r="12" spans="1:16" ht="21" customHeight="1" x14ac:dyDescent="0.25">
      <c r="A12" s="184" t="s">
        <v>65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</row>
    <row r="13" spans="1:16" x14ac:dyDescent="0.25">
      <c r="A13" s="184" t="s">
        <v>66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</row>
    <row r="14" spans="1:16" x14ac:dyDescent="0.25">
      <c r="A14" s="184" t="s">
        <v>67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</row>
    <row r="15" spans="1:16" x14ac:dyDescent="0.25">
      <c r="A15" s="184" t="s">
        <v>68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</row>
    <row r="16" spans="1:16" ht="47.25" customHeight="1" x14ac:dyDescent="0.25">
      <c r="A16" s="174" t="s">
        <v>23</v>
      </c>
      <c r="B16" s="175"/>
      <c r="C16" s="175"/>
      <c r="D16" s="176"/>
      <c r="E16" s="54"/>
      <c r="F16" s="21"/>
      <c r="G16" s="21"/>
      <c r="H16" s="21"/>
      <c r="I16" s="21"/>
      <c r="J16" s="21"/>
      <c r="K16" s="19"/>
      <c r="L16" s="21"/>
      <c r="M16" s="55"/>
    </row>
    <row r="17" spans="1:15" ht="55.5" customHeight="1" x14ac:dyDescent="0.25">
      <c r="A17" s="41" t="s">
        <v>0</v>
      </c>
      <c r="B17" s="1" t="s">
        <v>22</v>
      </c>
      <c r="C17" s="53" t="s">
        <v>12</v>
      </c>
      <c r="D17" s="50" t="s">
        <v>13</v>
      </c>
      <c r="E17" s="51"/>
      <c r="F17" s="69"/>
      <c r="G17" s="69"/>
      <c r="H17" s="69"/>
      <c r="I17" s="69"/>
      <c r="J17" s="69"/>
      <c r="K17" s="24"/>
      <c r="L17" s="54"/>
      <c r="M17" s="55"/>
    </row>
    <row r="18" spans="1:15" ht="22.5" customHeight="1" x14ac:dyDescent="0.25">
      <c r="A18" s="41">
        <v>1</v>
      </c>
      <c r="B18" s="1">
        <v>2</v>
      </c>
      <c r="C18" s="53">
        <v>3</v>
      </c>
      <c r="D18" s="1">
        <v>4</v>
      </c>
      <c r="E18" s="51"/>
      <c r="F18" s="68"/>
      <c r="G18" s="68"/>
      <c r="H18" s="68"/>
      <c r="I18" s="68"/>
      <c r="J18" s="68"/>
      <c r="K18" s="31"/>
      <c r="L18" s="31"/>
      <c r="M18" s="55"/>
    </row>
    <row r="19" spans="1:15" ht="90" x14ac:dyDescent="0.25">
      <c r="A19" s="42">
        <v>1</v>
      </c>
      <c r="B19" s="2" t="s">
        <v>24</v>
      </c>
      <c r="C19" s="56">
        <v>25730.1</v>
      </c>
      <c r="D19" s="56">
        <f>т5!P11</f>
        <v>25730.1</v>
      </c>
      <c r="E19" s="51"/>
      <c r="F19" s="21"/>
      <c r="G19" s="21"/>
      <c r="H19" s="21"/>
      <c r="I19" s="21"/>
      <c r="J19" s="21"/>
      <c r="K19" s="31"/>
      <c r="L19" s="31"/>
      <c r="M19" s="55"/>
    </row>
    <row r="20" spans="1:15" ht="26.25" customHeight="1" x14ac:dyDescent="0.25">
      <c r="A20" s="42">
        <v>2</v>
      </c>
      <c r="B20" s="2" t="s">
        <v>60</v>
      </c>
      <c r="C20" s="56">
        <v>5146.0200000000004</v>
      </c>
      <c r="D20" s="56">
        <f>D19*0.2</f>
        <v>5146.0200000000004</v>
      </c>
      <c r="E20" s="51"/>
      <c r="F20" s="178" t="s">
        <v>36</v>
      </c>
      <c r="G20" s="179"/>
      <c r="H20" s="179"/>
      <c r="I20" s="179"/>
      <c r="J20" s="179"/>
      <c r="K20" s="179"/>
      <c r="L20" s="179"/>
      <c r="M20" s="179"/>
      <c r="N20" s="179"/>
      <c r="O20" s="180"/>
    </row>
    <row r="21" spans="1:15" ht="111.75" x14ac:dyDescent="0.25">
      <c r="A21" s="42">
        <v>3</v>
      </c>
      <c r="B21" s="2" t="s">
        <v>37</v>
      </c>
      <c r="C21" s="56">
        <v>30876.12</v>
      </c>
      <c r="D21" s="56">
        <f>D19+D20</f>
        <v>30876.12</v>
      </c>
      <c r="E21" s="51"/>
      <c r="F21" s="120">
        <v>2018</v>
      </c>
      <c r="G21" s="120">
        <v>2019</v>
      </c>
      <c r="H21" s="120">
        <v>2020</v>
      </c>
      <c r="I21" s="120">
        <v>2021</v>
      </c>
      <c r="J21" s="120">
        <v>2022</v>
      </c>
      <c r="K21" s="120">
        <v>2023</v>
      </c>
      <c r="L21" s="120">
        <v>2024</v>
      </c>
      <c r="M21" s="120">
        <v>2025</v>
      </c>
      <c r="N21" s="120">
        <v>2026</v>
      </c>
      <c r="O21" s="120">
        <v>2027</v>
      </c>
    </row>
    <row r="22" spans="1:15" ht="48.75" x14ac:dyDescent="0.25">
      <c r="A22" s="32" t="s">
        <v>33</v>
      </c>
      <c r="B22" s="70" t="s">
        <v>26</v>
      </c>
      <c r="C22" s="56">
        <v>37816.603969559299</v>
      </c>
      <c r="D22" s="1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37913.039763559929</v>
      </c>
      <c r="E22" s="71"/>
      <c r="F22" s="140">
        <v>105.3</v>
      </c>
      <c r="G22" s="141">
        <v>106.8</v>
      </c>
      <c r="H22" s="141">
        <v>106.2</v>
      </c>
      <c r="I22" s="142">
        <v>105.1</v>
      </c>
      <c r="J22" s="189">
        <v>105.10035646544816</v>
      </c>
      <c r="K22" s="190">
        <v>104.90017622301767</v>
      </c>
      <c r="L22" s="56">
        <v>104.70002730372529</v>
      </c>
      <c r="M22" s="56">
        <v>104.70002730372529</v>
      </c>
      <c r="N22" s="56">
        <v>104.70002730372529</v>
      </c>
      <c r="O22" s="56">
        <v>104.70002730372529</v>
      </c>
    </row>
    <row r="23" spans="1:15" ht="64.5" x14ac:dyDescent="0.25">
      <c r="A23" s="32" t="s">
        <v>34</v>
      </c>
      <c r="B23" s="72" t="s">
        <v>30</v>
      </c>
      <c r="C23" s="56">
        <v>0</v>
      </c>
      <c r="D23" s="114">
        <v>0</v>
      </c>
      <c r="E23" s="6"/>
      <c r="F23" s="21"/>
      <c r="G23" s="21"/>
      <c r="H23" s="21"/>
      <c r="I23" s="21"/>
      <c r="J23" s="21"/>
    </row>
    <row r="24" spans="1:15" ht="51.75" x14ac:dyDescent="0.25">
      <c r="A24" s="32" t="s">
        <v>35</v>
      </c>
      <c r="B24" s="72" t="s">
        <v>32</v>
      </c>
      <c r="C24" s="56">
        <v>30876.12</v>
      </c>
      <c r="D24" s="56">
        <f>D21-D23</f>
        <v>30876.12</v>
      </c>
      <c r="E24" s="6"/>
      <c r="F24" s="21"/>
      <c r="G24" s="21"/>
      <c r="H24" s="21"/>
      <c r="I24" s="21"/>
      <c r="J24" s="21"/>
      <c r="M24" s="31"/>
    </row>
    <row r="25" spans="1:15" ht="78.75" x14ac:dyDescent="0.25">
      <c r="A25" s="32" t="s">
        <v>31</v>
      </c>
      <c r="B25" s="72" t="s">
        <v>25</v>
      </c>
      <c r="C25" s="56">
        <v>18627.860000000041</v>
      </c>
      <c r="D25" s="56">
        <f>SUM(D26:D36)</f>
        <v>18615.856400000001</v>
      </c>
      <c r="E25" s="57"/>
      <c r="F25" s="25"/>
      <c r="G25" s="25"/>
      <c r="H25" s="25"/>
      <c r="I25" s="25"/>
      <c r="J25" s="25"/>
      <c r="M25" s="31"/>
    </row>
    <row r="26" spans="1:15" ht="16.5" x14ac:dyDescent="0.25">
      <c r="A26" s="32" t="s">
        <v>21</v>
      </c>
      <c r="B26" s="73" t="s">
        <v>38</v>
      </c>
      <c r="C26" s="56">
        <v>0</v>
      </c>
      <c r="D26" s="114">
        <f>VLOOKUP($D$10,'[1]Формат ИПР'!$D:$DG,66,0)*1000</f>
        <v>0</v>
      </c>
      <c r="E26" s="6"/>
      <c r="F26" s="6"/>
      <c r="M26" s="31"/>
    </row>
    <row r="27" spans="1:15" ht="16.5" x14ac:dyDescent="0.25">
      <c r="A27" s="32" t="s">
        <v>61</v>
      </c>
      <c r="B27" s="73" t="s">
        <v>40</v>
      </c>
      <c r="C27" s="56">
        <v>0</v>
      </c>
      <c r="D27" s="114">
        <f>VLOOKUP($D$10,'[1]Формат ИПР'!$D:$DG,68,0)*1000</f>
        <v>0</v>
      </c>
      <c r="E27" s="6"/>
      <c r="F27" s="6"/>
    </row>
    <row r="28" spans="1:15" ht="16.5" x14ac:dyDescent="0.25">
      <c r="A28" s="32" t="s">
        <v>62</v>
      </c>
      <c r="B28" s="73" t="s">
        <v>41</v>
      </c>
      <c r="C28" s="56">
        <v>0</v>
      </c>
      <c r="D28" s="114">
        <f>VLOOKUP($D$10,'[1]Формат ИПР'!$D:$DG,70,0)*1000</f>
        <v>0</v>
      </c>
      <c r="E28" s="19"/>
      <c r="F28" s="6"/>
    </row>
    <row r="29" spans="1:15" ht="16.5" x14ac:dyDescent="0.25">
      <c r="A29" s="32" t="s">
        <v>63</v>
      </c>
      <c r="B29" s="73" t="s">
        <v>42</v>
      </c>
      <c r="C29" s="56">
        <v>18627.860000000041</v>
      </c>
      <c r="D29" s="114">
        <f>VLOOKUP($D$10,'[1]Формат ИПР'!$D:$DG,72,0)*1000</f>
        <v>17685.063580000002</v>
      </c>
      <c r="E29" s="19"/>
      <c r="F29" s="6"/>
    </row>
    <row r="30" spans="1:15" ht="16.5" x14ac:dyDescent="0.25">
      <c r="A30" s="32" t="s">
        <v>39</v>
      </c>
      <c r="B30" s="73" t="s">
        <v>43</v>
      </c>
      <c r="C30" s="56">
        <v>0</v>
      </c>
      <c r="D30" s="114">
        <f>VLOOKUP($D$10,'[1]Формат ИПР'!$D:$DG,74,0)*1000</f>
        <v>930.79282000000001</v>
      </c>
      <c r="E30" s="19"/>
      <c r="F30" s="6"/>
    </row>
    <row r="31" spans="1:15" ht="16.5" x14ac:dyDescent="0.25">
      <c r="A31" s="32" t="s">
        <v>73</v>
      </c>
      <c r="B31" s="73" t="s">
        <v>74</v>
      </c>
      <c r="C31" s="56">
        <v>0</v>
      </c>
      <c r="D31" s="114">
        <f>VLOOKUP($D$10,'[1]Формат ИПР'!$D:$DG,75,0)*1000</f>
        <v>0</v>
      </c>
      <c r="E31" s="19"/>
      <c r="F31" s="6"/>
    </row>
    <row r="32" spans="1:15" ht="16.5" x14ac:dyDescent="0.25">
      <c r="A32" s="32" t="s">
        <v>88</v>
      </c>
      <c r="B32" s="73" t="s">
        <v>89</v>
      </c>
      <c r="C32" s="56">
        <v>0</v>
      </c>
      <c r="D32" s="114">
        <f>VLOOKUP($D$10,'[1]Формат ИПР'!$D:$DG,77,0)*1000</f>
        <v>0</v>
      </c>
      <c r="E32" s="19"/>
      <c r="F32" s="6"/>
    </row>
    <row r="33" spans="1:13" ht="16.5" x14ac:dyDescent="0.25">
      <c r="A33" s="32" t="s">
        <v>90</v>
      </c>
      <c r="B33" s="73" t="s">
        <v>91</v>
      </c>
      <c r="C33" s="56">
        <v>0</v>
      </c>
      <c r="D33" s="114">
        <f>VLOOKUP($D$10,'[1]Формат ИПР'!$D:$DG,79,0)*1000</f>
        <v>0</v>
      </c>
      <c r="E33" s="19"/>
      <c r="F33" s="6"/>
    </row>
    <row r="34" spans="1:13" ht="16.5" x14ac:dyDescent="0.25">
      <c r="A34" s="32" t="s">
        <v>92</v>
      </c>
      <c r="B34" s="73" t="s">
        <v>93</v>
      </c>
      <c r="C34" s="56">
        <v>0</v>
      </c>
      <c r="D34" s="114">
        <f>VLOOKUP($D$10,'[1]Формат ИПР'!$D:$DG,81,0)*1000</f>
        <v>0</v>
      </c>
      <c r="E34" s="19"/>
      <c r="F34" s="6"/>
    </row>
    <row r="35" spans="1:13" ht="16.5" x14ac:dyDescent="0.25">
      <c r="A35" s="32" t="s">
        <v>94</v>
      </c>
      <c r="B35" s="73" t="s">
        <v>95</v>
      </c>
      <c r="C35" s="56">
        <v>0</v>
      </c>
      <c r="D35" s="114">
        <f>VLOOKUP($D$10,'[1]Формат ИПР'!$D:$DG,83,0)*1000</f>
        <v>0</v>
      </c>
      <c r="E35" s="19"/>
      <c r="F35" s="6"/>
    </row>
    <row r="36" spans="1:13" ht="16.5" x14ac:dyDescent="0.25">
      <c r="A36" s="32" t="s">
        <v>96</v>
      </c>
      <c r="B36" s="73" t="s">
        <v>97</v>
      </c>
      <c r="C36" s="56">
        <v>0</v>
      </c>
      <c r="D36" s="114">
        <v>0</v>
      </c>
      <c r="E36" s="19"/>
      <c r="F36" s="6"/>
    </row>
    <row r="37" spans="1:13" x14ac:dyDescent="0.25">
      <c r="A37" s="58"/>
      <c r="B37" s="52"/>
      <c r="C37" s="187"/>
      <c r="D37" s="187"/>
      <c r="E37" s="110"/>
    </row>
    <row r="38" spans="1:13" ht="18" x14ac:dyDescent="0.25">
      <c r="A38" s="188" t="s">
        <v>44</v>
      </c>
      <c r="B38" s="188"/>
      <c r="C38" s="188"/>
      <c r="D38" s="188"/>
      <c r="E38" s="188"/>
    </row>
    <row r="39" spans="1:13" x14ac:dyDescent="0.25">
      <c r="A39" s="186" t="s">
        <v>45</v>
      </c>
      <c r="B39" s="186"/>
      <c r="C39" s="186"/>
      <c r="D39" s="186"/>
      <c r="E39" s="186"/>
    </row>
    <row r="40" spans="1:13" x14ac:dyDescent="0.25">
      <c r="A40" s="186" t="s">
        <v>46</v>
      </c>
      <c r="B40" s="186"/>
      <c r="C40" s="186"/>
      <c r="D40" s="186"/>
      <c r="E40" s="186"/>
    </row>
    <row r="41" spans="1:13" x14ac:dyDescent="0.25">
      <c r="A41" s="186" t="s">
        <v>47</v>
      </c>
      <c r="B41" s="186"/>
      <c r="C41" s="186"/>
      <c r="D41" s="186"/>
      <c r="E41" s="186"/>
      <c r="F41" s="24"/>
      <c r="G41" s="31"/>
      <c r="H41" s="31"/>
      <c r="I41" s="31"/>
      <c r="J41" s="31"/>
      <c r="K41" s="31"/>
      <c r="L41" s="31"/>
      <c r="M41" s="31"/>
    </row>
    <row r="42" spans="1:13" x14ac:dyDescent="0.25">
      <c r="A42" s="60"/>
      <c r="B42" s="60"/>
      <c r="C42" s="60"/>
      <c r="D42" s="60"/>
      <c r="E42" s="60"/>
      <c r="F42" s="24"/>
      <c r="G42" s="31"/>
      <c r="H42" s="31"/>
      <c r="I42" s="31"/>
      <c r="J42" s="31"/>
      <c r="K42" s="31"/>
      <c r="L42" s="31"/>
      <c r="M42" s="31"/>
    </row>
    <row r="43" spans="1:13" x14ac:dyDescent="0.25">
      <c r="A43" s="170"/>
      <c r="B43" s="170"/>
      <c r="C43" s="170"/>
      <c r="D43" s="170"/>
      <c r="E43" s="170"/>
      <c r="F43" s="24"/>
      <c r="G43" s="31"/>
      <c r="H43" s="31"/>
      <c r="I43" s="31"/>
      <c r="J43" s="31"/>
      <c r="K43" s="31"/>
      <c r="L43" s="31"/>
      <c r="M43" s="31"/>
    </row>
    <row r="44" spans="1:13" x14ac:dyDescent="0.25">
      <c r="A44" s="185" t="s">
        <v>51</v>
      </c>
      <c r="B44" s="185"/>
      <c r="C44" s="185"/>
      <c r="D44" s="61"/>
      <c r="E44" s="61" t="s">
        <v>52</v>
      </c>
      <c r="F44" s="24"/>
      <c r="G44" s="31"/>
      <c r="H44" s="31"/>
      <c r="I44" s="31"/>
      <c r="J44" s="31"/>
      <c r="K44" s="31"/>
      <c r="L44" s="31"/>
    </row>
    <row r="45" spans="1:13" x14ac:dyDescent="0.25">
      <c r="A45" s="64"/>
      <c r="B45" s="65"/>
      <c r="C45" s="66"/>
      <c r="D45" s="59" t="s">
        <v>48</v>
      </c>
      <c r="E45" s="61"/>
      <c r="F45" s="24"/>
      <c r="G45" s="31"/>
      <c r="H45" s="31"/>
      <c r="I45" s="31"/>
      <c r="J45" s="31"/>
      <c r="K45" s="31"/>
      <c r="L45" s="31"/>
    </row>
    <row r="46" spans="1:13" x14ac:dyDescent="0.25">
      <c r="A46" s="64"/>
      <c r="B46" s="66"/>
      <c r="C46" s="66"/>
      <c r="D46" s="61"/>
      <c r="E46" s="61"/>
      <c r="F46" s="24"/>
      <c r="G46" s="31"/>
      <c r="H46" s="31"/>
      <c r="I46" s="31"/>
      <c r="J46" s="31"/>
      <c r="K46" s="31"/>
      <c r="L46" s="31"/>
    </row>
    <row r="47" spans="1:13" x14ac:dyDescent="0.25">
      <c r="A47" s="185" t="s">
        <v>53</v>
      </c>
      <c r="B47" s="185"/>
      <c r="C47" s="185"/>
      <c r="D47" s="62"/>
      <c r="E47" s="62" t="s">
        <v>54</v>
      </c>
      <c r="F47" s="24"/>
      <c r="G47" s="31"/>
      <c r="H47" s="31"/>
      <c r="I47" s="31"/>
      <c r="J47" s="31"/>
      <c r="K47" s="31"/>
      <c r="L47" s="31"/>
    </row>
    <row r="48" spans="1:13" x14ac:dyDescent="0.25">
      <c r="A48" s="67"/>
      <c r="B48" s="65"/>
      <c r="C48" s="66"/>
      <c r="D48" s="59" t="s">
        <v>48</v>
      </c>
      <c r="E48" s="63"/>
      <c r="F48" s="24"/>
      <c r="G48" s="31"/>
      <c r="H48" s="31"/>
      <c r="I48" s="31"/>
      <c r="J48" s="31"/>
      <c r="K48" s="31"/>
      <c r="L48" s="31"/>
    </row>
  </sheetData>
  <mergeCells count="21">
    <mergeCell ref="A44:C44"/>
    <mergeCell ref="A47:C47"/>
    <mergeCell ref="A41:E41"/>
    <mergeCell ref="A43:E43"/>
    <mergeCell ref="C37:D37"/>
    <mergeCell ref="A38:E38"/>
    <mergeCell ref="A39:E39"/>
    <mergeCell ref="A40:E40"/>
    <mergeCell ref="A16:D16"/>
    <mergeCell ref="A9:P9"/>
    <mergeCell ref="B4:K4"/>
    <mergeCell ref="A5:M5"/>
    <mergeCell ref="A6:M6"/>
    <mergeCell ref="A7:M7"/>
    <mergeCell ref="A8:M8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т1 </vt:lpstr>
      <vt:lpstr>т2</vt:lpstr>
      <vt:lpstr>т3</vt:lpstr>
      <vt:lpstr>т4 </vt:lpstr>
      <vt:lpstr>т5</vt:lpstr>
      <vt:lpstr>т6</vt:lpstr>
      <vt:lpstr>'т1 '!Заголовки_для_печати</vt:lpstr>
      <vt:lpstr>т2!Заголовки_для_печати</vt:lpstr>
      <vt:lpstr>т3!Заголовки_для_печати</vt:lpstr>
      <vt:lpstr>т5!Заголовки_для_печати</vt:lpstr>
      <vt:lpstr>т6!Заголовки_для_печати</vt:lpstr>
      <vt:lpstr>'т1 '!Область_печати</vt:lpstr>
      <vt:lpstr>т2!Область_печати</vt:lpstr>
      <vt:lpstr>т3!Область_печати</vt:lpstr>
      <vt:lpstr>'т4 '!Область_печати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2022-03-29T14:16:52Z</dcterms:modified>
</cp:coreProperties>
</file>